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.실행문서\★선거\★주민투표 청구권자 총수 공고\2021공고\"/>
    </mc:Choice>
  </mc:AlternateContent>
  <bookViews>
    <workbookView xWindow="1065" yWindow="390" windowWidth="14040" windowHeight="14610"/>
  </bookViews>
  <sheets>
    <sheet name="구청장, 구의원" sheetId="1" r:id="rId1"/>
  </sheets>
  <definedNames>
    <definedName name="_xlnm.Print_Titles" localSheetId="0">'구청장, 구의원'!$40:$41</definedName>
  </definedNames>
  <calcPr calcId="152511"/>
</workbook>
</file>

<file path=xl/calcChain.xml><?xml version="1.0" encoding="utf-8"?>
<calcChain xmlns="http://schemas.openxmlformats.org/spreadsheetml/2006/main">
  <c r="G59" i="1" l="1"/>
  <c r="G52" i="1"/>
  <c r="G48" i="1"/>
  <c r="G42" i="1"/>
  <c r="B14" i="1" l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13" i="1"/>
  <c r="D67" i="1" l="1"/>
  <c r="D66" i="1"/>
  <c r="D65" i="1"/>
  <c r="D64" i="1"/>
  <c r="D63" i="1"/>
  <c r="D62" i="1"/>
  <c r="D61" i="1"/>
  <c r="D60" i="1"/>
  <c r="F59" i="1"/>
  <c r="E59" i="1"/>
  <c r="D58" i="1"/>
  <c r="D57" i="1"/>
  <c r="D56" i="1"/>
  <c r="D55" i="1"/>
  <c r="D54" i="1"/>
  <c r="D53" i="1"/>
  <c r="F52" i="1"/>
  <c r="E52" i="1"/>
  <c r="D51" i="1"/>
  <c r="D50" i="1"/>
  <c r="D49" i="1"/>
  <c r="F48" i="1"/>
  <c r="E48" i="1"/>
  <c r="D47" i="1"/>
  <c r="D46" i="1"/>
  <c r="D45" i="1"/>
  <c r="D44" i="1"/>
  <c r="D43" i="1"/>
  <c r="F42" i="1"/>
  <c r="E42" i="1"/>
  <c r="D59" i="1" l="1"/>
  <c r="D52" i="1"/>
  <c r="D42" i="1"/>
  <c r="D48" i="1"/>
  <c r="D12" i="1" l="1"/>
  <c r="C12" i="1" l="1"/>
  <c r="B12" i="1"/>
  <c r="E12" i="1" l="1"/>
</calcChain>
</file>

<file path=xl/comments1.xml><?xml version="1.0" encoding="utf-8"?>
<comments xmlns="http://schemas.openxmlformats.org/spreadsheetml/2006/main">
  <authors>
    <author>seogu</author>
  </authors>
  <commentList>
    <comment ref="F10" authorId="0" shapeId="0">
      <text>
        <r>
          <rPr>
            <b/>
            <sz val="9"/>
            <color indexed="81"/>
            <rFont val="굴림"/>
            <family val="3"/>
            <charset val="129"/>
          </rPr>
          <t>청구권자 총수중
동별 청구권자 총수 * 0.15 &gt; 청구권자 총수의 100/10000 이면 청구권자 총수의 100/10000
동별 청구권자 총수 * 0.15 &lt; 청구권자 총수의 100/10000 이면 청구권자 총수* 0.15
동별 청구권자 총수 * 0.15 &lt; 청구권자 총수의 5/10000 이면 청구권자 총수의 5/10000
주민소환에 관한 법률 시행령 2조에 의거</t>
        </r>
      </text>
    </comment>
    <comment ref="H40" authorId="0" shapeId="0">
      <text>
        <r>
          <rPr>
            <sz val="9"/>
            <color indexed="81"/>
            <rFont val="굴림"/>
            <family val="3"/>
            <charset val="129"/>
          </rPr>
          <t xml:space="preserve">청구권자 총수중
동별 청구권자 총수 * 0.20 &gt; 청구권자 총수의 100/10000 이면 청구권자 총수의 100/10000
동별 청구권자 총수 * 0.20 &lt; 청구권자 총수의 100/10000 이면 청구권자 총수* 0.20
동별 청구권자 총수 * 0.20 &lt; 청구권자 총수의 5/10000 이면 청구권자 총수의 5/10000
주민소환투표법 시행령 2조에 의거
</t>
        </r>
      </text>
    </comment>
  </commentList>
</comments>
</file>

<file path=xl/sharedStrings.xml><?xml version="1.0" encoding="utf-8"?>
<sst xmlns="http://schemas.openxmlformats.org/spreadsheetml/2006/main" count="85" uniqueCount="69">
  <si>
    <t>청구권자 총수</t>
    <phoneticPr fontId="3" type="noConversion"/>
  </si>
  <si>
    <t>최      소
서명인수</t>
    <phoneticPr fontId="3" type="noConversion"/>
  </si>
  <si>
    <t>계</t>
    <phoneticPr fontId="3" type="noConversion"/>
  </si>
  <si>
    <t>서명인수</t>
    <phoneticPr fontId="3" type="noConversion"/>
  </si>
  <si>
    <t>선거구별</t>
    <phoneticPr fontId="3" type="noConversion"/>
  </si>
  <si>
    <t>읍면동별</t>
    <phoneticPr fontId="3" type="noConversion"/>
  </si>
  <si>
    <t>청구권자 총수</t>
    <phoneticPr fontId="3" type="noConversion"/>
  </si>
  <si>
    <t>서명인수</t>
    <phoneticPr fontId="3" type="noConversion"/>
  </si>
  <si>
    <t>최      소 
서명인수</t>
    <phoneticPr fontId="3" type="noConversion"/>
  </si>
  <si>
    <t>19세이상주민</t>
    <phoneticPr fontId="3" type="noConversion"/>
  </si>
  <si>
    <t>등록외국인</t>
    <phoneticPr fontId="3" type="noConversion"/>
  </si>
  <si>
    <t>비  고</t>
    <phoneticPr fontId="3" type="noConversion"/>
  </si>
  <si>
    <t>계</t>
    <phoneticPr fontId="3" type="noConversion"/>
  </si>
  <si>
    <t>19세이상주민</t>
    <phoneticPr fontId="3" type="noConversion"/>
  </si>
  <si>
    <t>주민소환투표청구권자 총수 및 서명인 수 공표</t>
    <phoneticPr fontId="3" type="noConversion"/>
  </si>
  <si>
    <t>인천광역시서구청장</t>
    <phoneticPr fontId="3" type="noConversion"/>
  </si>
  <si>
    <t>&lt;구청장&gt;</t>
    <phoneticPr fontId="3" type="noConversion"/>
  </si>
  <si>
    <t>검암경서동</t>
    <phoneticPr fontId="3" type="noConversion"/>
  </si>
  <si>
    <t>연희동</t>
    <phoneticPr fontId="3" type="noConversion"/>
  </si>
  <si>
    <t>가정1동</t>
    <phoneticPr fontId="3" type="noConversion"/>
  </si>
  <si>
    <t>가정2동</t>
    <phoneticPr fontId="3" type="noConversion"/>
  </si>
  <si>
    <t>가정3동</t>
    <phoneticPr fontId="3" type="noConversion"/>
  </si>
  <si>
    <t>신현원창동</t>
    <phoneticPr fontId="3" type="noConversion"/>
  </si>
  <si>
    <t>석남1동</t>
    <phoneticPr fontId="3" type="noConversion"/>
  </si>
  <si>
    <t>석남2동</t>
    <phoneticPr fontId="3" type="noConversion"/>
  </si>
  <si>
    <t>석남3동</t>
    <phoneticPr fontId="3" type="noConversion"/>
  </si>
  <si>
    <t>가좌1동</t>
    <phoneticPr fontId="3" type="noConversion"/>
  </si>
  <si>
    <t>가좌2동</t>
    <phoneticPr fontId="3" type="noConversion"/>
  </si>
  <si>
    <t>가좌3동</t>
    <phoneticPr fontId="3" type="noConversion"/>
  </si>
  <si>
    <t>가좌4동</t>
    <phoneticPr fontId="3" type="noConversion"/>
  </si>
  <si>
    <t>&lt;구의원&gt;</t>
    <phoneticPr fontId="3" type="noConversion"/>
  </si>
  <si>
    <t>가좌3동</t>
    <phoneticPr fontId="3" type="noConversion"/>
  </si>
  <si>
    <t>구별</t>
    <phoneticPr fontId="3" type="noConversion"/>
  </si>
  <si>
    <t>동별</t>
    <phoneticPr fontId="3" type="noConversion"/>
  </si>
  <si>
    <t>서구</t>
    <phoneticPr fontId="3" type="noConversion"/>
  </si>
  <si>
    <t>계</t>
    <phoneticPr fontId="3" type="noConversion"/>
  </si>
  <si>
    <t>(단위:명)</t>
    <phoneticPr fontId="3" type="noConversion"/>
  </si>
  <si>
    <t>(단위:명)</t>
    <phoneticPr fontId="3" type="noConversion"/>
  </si>
  <si>
    <t>청라1동</t>
    <phoneticPr fontId="3" type="noConversion"/>
  </si>
  <si>
    <t>청라2동</t>
    <phoneticPr fontId="3" type="noConversion"/>
  </si>
  <si>
    <t>청라1동</t>
    <phoneticPr fontId="3" type="noConversion"/>
  </si>
  <si>
    <r>
      <t xml:space="preserve">등록 외국인
</t>
    </r>
    <r>
      <rPr>
        <sz val="11"/>
        <rFont val="돋움"/>
        <family val="3"/>
        <charset val="129"/>
      </rPr>
      <t>(19세이상)</t>
    </r>
    <phoneticPr fontId="3" type="noConversion"/>
  </si>
  <si>
    <t>청라3동</t>
    <phoneticPr fontId="3" type="noConversion"/>
  </si>
  <si>
    <t>검단동</t>
    <phoneticPr fontId="3" type="noConversion"/>
  </si>
  <si>
    <t>불로대곡동</t>
    <phoneticPr fontId="3" type="noConversion"/>
  </si>
  <si>
    <t>원당동</t>
    <phoneticPr fontId="3" type="noConversion"/>
  </si>
  <si>
    <t>당하동</t>
    <phoneticPr fontId="3" type="noConversion"/>
  </si>
  <si>
    <t xml:space="preserve">    이상의 서명을 받아야 함</t>
    <phoneticPr fontId="3" type="noConversion"/>
  </si>
  <si>
    <t>오류왕길동</t>
    <phoneticPr fontId="3" type="noConversion"/>
  </si>
  <si>
    <t>마전동</t>
    <phoneticPr fontId="3" type="noConversion"/>
  </si>
  <si>
    <t xml:space="preserve"> 주민소환에 관한 법률 제7조 제5항 및 같은 법 시행령 제2조 제3항의 규정에 의거
   2021년도 주민소환투표청구권자 총수 및 서명인 수를 다음과 같이 공표합니다.</t>
    <phoneticPr fontId="3" type="noConversion"/>
  </si>
  <si>
    <t>서구</t>
  </si>
  <si>
    <t>제1선거구</t>
  </si>
  <si>
    <t>계</t>
  </si>
  <si>
    <t>검단동</t>
    <phoneticPr fontId="3" type="noConversion"/>
  </si>
  <si>
    <t>불로대곡동</t>
    <phoneticPr fontId="3" type="noConversion"/>
  </si>
  <si>
    <t>당하동</t>
    <phoneticPr fontId="3" type="noConversion"/>
  </si>
  <si>
    <t>제2선거구</t>
  </si>
  <si>
    <t>검암경서동</t>
  </si>
  <si>
    <t>오류왕길동</t>
    <phoneticPr fontId="3" type="noConversion"/>
  </si>
  <si>
    <t>서구</t>
    <phoneticPr fontId="3" type="noConversion"/>
  </si>
  <si>
    <t>제3선거구</t>
  </si>
  <si>
    <t>청라2동</t>
    <phoneticPr fontId="3" type="noConversion"/>
  </si>
  <si>
    <t>청라3동</t>
    <phoneticPr fontId="3" type="noConversion"/>
  </si>
  <si>
    <t>가정1동</t>
    <phoneticPr fontId="3" type="noConversion"/>
  </si>
  <si>
    <t>제4선거구</t>
  </si>
  <si>
    <t>※ 각 선거구별로 산정된 서명인 수 이상의 서명을 받되, 선거구안에 3개이상의 동이 있는 경우
    각 선거구별 1/3 이상의 동에서 각각 최소 서명인 수 이상의 서명을 받아야 함</t>
    <phoneticPr fontId="3" type="noConversion"/>
  </si>
  <si>
    <t>※ 산정된 서명인 수 66,367명 이상의 서명을 받되, 8개 동 이상에서 각각 최소 서명인 수</t>
    <phoneticPr fontId="3" type="noConversion"/>
  </si>
  <si>
    <t>인천광역시서구 공고 제2021 - 24호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</si>
</sst>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yyyy&quot;년&quot;\ m&quot;월&quot;\ d&quot;일&quot;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  <font>
      <sz val="10"/>
      <name val="돋움"/>
      <family val="3"/>
      <charset val="129"/>
    </font>
    <font>
      <b/>
      <sz val="16"/>
      <color indexed="12"/>
      <name val="돋움"/>
      <family val="3"/>
      <charset val="129"/>
    </font>
    <font>
      <sz val="11"/>
      <color indexed="12"/>
      <name val="돋움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3"/>
      <name val="돋움"/>
      <family val="3"/>
      <charset val="129"/>
    </font>
    <font>
      <b/>
      <sz val="20"/>
      <name val="HY견명조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11"/>
      <name val="굴림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horizontal="right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1" fontId="5" fillId="0" borderId="1" xfId="1" applyFont="1" applyFill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41" fontId="5" fillId="0" borderId="5" xfId="1" applyFont="1" applyFill="1" applyBorder="1">
      <alignment vertical="center"/>
    </xf>
    <xf numFmtId="0" fontId="5" fillId="0" borderId="2" xfId="0" quotePrefix="1" applyFont="1" applyFill="1" applyBorder="1" applyAlignment="1">
      <alignment horizontal="center" vertical="center"/>
    </xf>
    <xf numFmtId="41" fontId="16" fillId="0" borderId="1" xfId="2" applyFont="1" applyFill="1" applyBorder="1" applyAlignment="1">
      <alignment vertical="center" shrinkToFit="1"/>
    </xf>
    <xf numFmtId="41" fontId="16" fillId="0" borderId="5" xfId="2" applyFont="1" applyFill="1" applyBorder="1" applyAlignment="1">
      <alignment vertical="center" shrinkToFit="1"/>
    </xf>
    <xf numFmtId="41" fontId="5" fillId="0" borderId="1" xfId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1" fontId="16" fillId="0" borderId="13" xfId="2" applyFont="1" applyFill="1" applyBorder="1" applyAlignment="1">
      <alignment vertical="center" shrinkToFit="1"/>
    </xf>
    <xf numFmtId="41" fontId="5" fillId="0" borderId="13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shrinkToFit="1"/>
    </xf>
    <xf numFmtId="41" fontId="17" fillId="3" borderId="1" xfId="2" applyFont="1" applyFill="1" applyBorder="1" applyAlignment="1">
      <alignment horizontal="center" vertical="center" shrinkToFit="1"/>
    </xf>
    <xf numFmtId="41" fontId="17" fillId="3" borderId="1" xfId="2" applyFont="1" applyFill="1" applyBorder="1" applyAlignment="1">
      <alignment vertical="center" shrinkToFit="1"/>
    </xf>
    <xf numFmtId="0" fontId="17" fillId="0" borderId="0" xfId="0" applyFont="1">
      <alignment vertical="center"/>
    </xf>
    <xf numFmtId="41" fontId="17" fillId="0" borderId="0" xfId="0" applyNumberFormat="1" applyFont="1">
      <alignment vertical="center"/>
    </xf>
    <xf numFmtId="0" fontId="17" fillId="0" borderId="1" xfId="0" applyFont="1" applyFill="1" applyBorder="1" applyAlignment="1">
      <alignment horizontal="center" vertical="center" shrinkToFit="1"/>
    </xf>
    <xf numFmtId="41" fontId="17" fillId="0" borderId="1" xfId="2" applyFont="1" applyFill="1" applyBorder="1" applyAlignment="1">
      <alignment vertical="center" shrinkToFit="1"/>
    </xf>
    <xf numFmtId="0" fontId="18" fillId="0" borderId="0" xfId="0" applyFont="1">
      <alignment vertical="center"/>
    </xf>
    <xf numFmtId="41" fontId="17" fillId="0" borderId="0" xfId="2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/>
    </xf>
    <xf numFmtId="41" fontId="11" fillId="5" borderId="1" xfId="1" applyFont="1" applyFill="1" applyBorder="1">
      <alignment vertical="center"/>
    </xf>
    <xf numFmtId="41" fontId="11" fillId="5" borderId="1" xfId="1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41" fontId="17" fillId="3" borderId="3" xfId="2" applyFont="1" applyFill="1" applyBorder="1" applyAlignment="1">
      <alignment horizontal="center" vertical="center" shrinkToFit="1"/>
    </xf>
    <xf numFmtId="41" fontId="17" fillId="0" borderId="3" xfId="2" applyFont="1" applyFill="1" applyBorder="1" applyAlignment="1">
      <alignment horizontal="center" vertical="center" shrinkToFit="1"/>
    </xf>
    <xf numFmtId="41" fontId="17" fillId="0" borderId="3" xfId="2" applyFont="1" applyFill="1" applyBorder="1" applyAlignment="1">
      <alignment vertical="center" shrinkToFit="1"/>
    </xf>
    <xf numFmtId="0" fontId="17" fillId="0" borderId="5" xfId="0" applyFont="1" applyFill="1" applyBorder="1" applyAlignment="1">
      <alignment horizontal="center" vertical="center" shrinkToFit="1"/>
    </xf>
    <xf numFmtId="41" fontId="17" fillId="3" borderId="5" xfId="2" applyFont="1" applyFill="1" applyBorder="1" applyAlignment="1">
      <alignment horizontal="center" vertical="center" shrinkToFit="1"/>
    </xf>
    <xf numFmtId="41" fontId="17" fillId="0" borderId="5" xfId="2" applyFont="1" applyFill="1" applyBorder="1" applyAlignment="1">
      <alignment vertical="center" shrinkToFit="1"/>
    </xf>
    <xf numFmtId="41" fontId="17" fillId="0" borderId="7" xfId="2" applyFont="1" applyFill="1" applyBorder="1" applyAlignment="1">
      <alignment horizontal="center" vertical="center" shrinkToFit="1"/>
    </xf>
    <xf numFmtId="41" fontId="11" fillId="6" borderId="1" xfId="1" applyFont="1" applyFill="1" applyBorder="1" applyAlignment="1">
      <alignment horizontal="left" vertical="center"/>
    </xf>
    <xf numFmtId="41" fontId="11" fillId="6" borderId="5" xfId="1" applyFont="1" applyFill="1" applyBorder="1" applyAlignment="1">
      <alignment horizontal="left" vertical="center"/>
    </xf>
    <xf numFmtId="41" fontId="17" fillId="6" borderId="1" xfId="2" applyFont="1" applyFill="1" applyBorder="1" applyAlignment="1">
      <alignment vertical="center" shrinkToFit="1"/>
    </xf>
    <xf numFmtId="41" fontId="17" fillId="6" borderId="5" xfId="2" applyFont="1" applyFill="1" applyBorder="1" applyAlignment="1">
      <alignment vertical="center" shrinkToFit="1"/>
    </xf>
    <xf numFmtId="0" fontId="17" fillId="0" borderId="2" xfId="0" applyFont="1" applyFill="1" applyBorder="1" applyAlignment="1">
      <alignment horizontal="center" vertical="center" shrinkToFit="1"/>
    </xf>
    <xf numFmtId="0" fontId="17" fillId="0" borderId="4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17" fillId="0" borderId="5" xfId="0" applyFont="1" applyFill="1" applyBorder="1" applyAlignment="1">
      <alignment horizontal="center" vertical="center" shrinkToFit="1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3" xfId="1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31" fontId="10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41" fontId="5" fillId="0" borderId="8" xfId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1" fontId="5" fillId="0" borderId="1" xfId="1" applyNumberFormat="1" applyFont="1" applyFill="1" applyBorder="1" applyAlignment="1">
      <alignment horizontal="center" vertical="center"/>
    </xf>
    <xf numFmtId="41" fontId="5" fillId="0" borderId="3" xfId="1" applyNumberFormat="1" applyFont="1" applyFill="1" applyBorder="1" applyAlignment="1">
      <alignment horizontal="center" vertical="center"/>
    </xf>
    <xf numFmtId="41" fontId="5" fillId="0" borderId="9" xfId="1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6" fillId="0" borderId="0" xfId="0" quotePrefix="1" applyFont="1" applyAlignment="1">
      <alignment horizontal="left" vertical="justify" wrapText="1"/>
    </xf>
    <xf numFmtId="0" fontId="6" fillId="0" borderId="0" xfId="0" applyFont="1" applyAlignment="1">
      <alignment horizontal="left" vertical="justify" wrapText="1"/>
    </xf>
    <xf numFmtId="0" fontId="13" fillId="0" borderId="0" xfId="0" applyFont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1" fontId="5" fillId="0" borderId="5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0" fontId="12" fillId="0" borderId="0" xfId="0" quotePrefix="1" applyFont="1" applyAlignment="1">
      <alignment horizontal="left" vertical="center"/>
    </xf>
    <xf numFmtId="0" fontId="12" fillId="0" borderId="0" xfId="0" applyFont="1" applyAlignment="1">
      <alignment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9"/>
  <sheetViews>
    <sheetView tabSelected="1" zoomScale="98" zoomScaleNormal="98" workbookViewId="0">
      <selection activeCell="A3" sqref="A3:H3"/>
    </sheetView>
  </sheetViews>
  <sheetFormatPr defaultRowHeight="13.5" x14ac:dyDescent="0.15"/>
  <cols>
    <col min="1" max="1" width="13.109375" customWidth="1"/>
    <col min="2" max="2" width="11" customWidth="1"/>
    <col min="3" max="3" width="11.5546875" customWidth="1"/>
    <col min="4" max="4" width="11" customWidth="1"/>
    <col min="5" max="5" width="10.33203125" customWidth="1"/>
    <col min="6" max="6" width="12.44140625" customWidth="1"/>
    <col min="7" max="7" width="9.33203125" customWidth="1"/>
    <col min="8" max="8" width="8.5546875" customWidth="1"/>
  </cols>
  <sheetData>
    <row r="1" spans="1:8" ht="18.75" x14ac:dyDescent="0.15">
      <c r="A1" s="72" t="s">
        <v>68</v>
      </c>
      <c r="B1" s="73"/>
      <c r="C1" s="73"/>
      <c r="D1" s="73"/>
    </row>
    <row r="2" spans="1:8" ht="5.25" customHeight="1" x14ac:dyDescent="0.15"/>
    <row r="3" spans="1:8" ht="25.5" x14ac:dyDescent="0.15">
      <c r="A3" s="78" t="s">
        <v>14</v>
      </c>
      <c r="B3" s="78"/>
      <c r="C3" s="78"/>
      <c r="D3" s="78"/>
      <c r="E3" s="78"/>
      <c r="F3" s="78"/>
      <c r="G3" s="78"/>
      <c r="H3" s="78"/>
    </row>
    <row r="4" spans="1:8" ht="6.75" customHeight="1" x14ac:dyDescent="0.15"/>
    <row r="5" spans="1:8" ht="38.25" customHeight="1" x14ac:dyDescent="0.15">
      <c r="A5" s="76" t="s">
        <v>50</v>
      </c>
      <c r="B5" s="77"/>
      <c r="C5" s="77"/>
      <c r="D5" s="77"/>
      <c r="E5" s="77"/>
      <c r="F5" s="77"/>
      <c r="G5" s="77"/>
      <c r="H5" s="77"/>
    </row>
    <row r="6" spans="1:8" ht="20.25" customHeight="1" x14ac:dyDescent="0.15">
      <c r="D6" s="64">
        <v>44201</v>
      </c>
      <c r="E6" s="64"/>
      <c r="F6" s="64"/>
      <c r="G6" s="64"/>
    </row>
    <row r="7" spans="1:8" ht="27.75" customHeight="1" x14ac:dyDescent="0.15">
      <c r="D7" s="65" t="s">
        <v>15</v>
      </c>
      <c r="E7" s="65"/>
      <c r="F7" s="65"/>
      <c r="G7" s="65"/>
    </row>
    <row r="8" spans="1:8" ht="15.75" customHeight="1" x14ac:dyDescent="0.15">
      <c r="A8" s="5" t="s">
        <v>16</v>
      </c>
      <c r="B8" s="6"/>
      <c r="H8" s="4" t="s">
        <v>36</v>
      </c>
    </row>
    <row r="9" spans="1:8" ht="5.25" customHeight="1" thickBot="1" x14ac:dyDescent="0.2">
      <c r="A9" s="1"/>
    </row>
    <row r="10" spans="1:8" ht="20.100000000000001" customHeight="1" x14ac:dyDescent="0.15">
      <c r="A10" s="79" t="s">
        <v>33</v>
      </c>
      <c r="B10" s="62" t="s">
        <v>0</v>
      </c>
      <c r="C10" s="62"/>
      <c r="D10" s="62"/>
      <c r="E10" s="62" t="s">
        <v>3</v>
      </c>
      <c r="F10" s="58" t="s">
        <v>1</v>
      </c>
      <c r="G10" s="58" t="s">
        <v>11</v>
      </c>
      <c r="H10" s="59"/>
    </row>
    <row r="11" spans="1:8" ht="27" x14ac:dyDescent="0.15">
      <c r="A11" s="80"/>
      <c r="B11" s="32" t="s">
        <v>12</v>
      </c>
      <c r="C11" s="33" t="s">
        <v>13</v>
      </c>
      <c r="D11" s="34" t="s">
        <v>41</v>
      </c>
      <c r="E11" s="63"/>
      <c r="F11" s="60"/>
      <c r="G11" s="60"/>
      <c r="H11" s="61"/>
    </row>
    <row r="12" spans="1:8" ht="20.100000000000001" customHeight="1" x14ac:dyDescent="0.15">
      <c r="A12" s="35" t="s">
        <v>35</v>
      </c>
      <c r="B12" s="36">
        <f>SUM(B13:B34)</f>
        <v>442444</v>
      </c>
      <c r="C12" s="36">
        <f>SUM(C13:C34)</f>
        <v>441379</v>
      </c>
      <c r="D12" s="36">
        <f>SUM(D13:D34)</f>
        <v>1065</v>
      </c>
      <c r="E12" s="37">
        <f>ROUNDUP(B12*0.15,0)</f>
        <v>66367</v>
      </c>
      <c r="F12" s="38"/>
      <c r="G12" s="74"/>
      <c r="H12" s="75"/>
    </row>
    <row r="13" spans="1:8" ht="20.100000000000001" customHeight="1" x14ac:dyDescent="0.15">
      <c r="A13" s="9" t="s">
        <v>17</v>
      </c>
      <c r="B13" s="7">
        <f>C13+D13</f>
        <v>37287</v>
      </c>
      <c r="C13" s="29">
        <v>37183</v>
      </c>
      <c r="D13" s="29">
        <v>104</v>
      </c>
      <c r="E13" s="46"/>
      <c r="F13" s="17">
        <v>4425</v>
      </c>
      <c r="G13" s="56"/>
      <c r="H13" s="57"/>
    </row>
    <row r="14" spans="1:8" ht="20.100000000000001" customHeight="1" x14ac:dyDescent="0.15">
      <c r="A14" s="9" t="s">
        <v>18</v>
      </c>
      <c r="B14" s="7">
        <f t="shared" ref="B14:B34" si="0">C14+D14</f>
        <v>35907</v>
      </c>
      <c r="C14" s="13">
        <v>35833</v>
      </c>
      <c r="D14" s="13">
        <v>74</v>
      </c>
      <c r="E14" s="46"/>
      <c r="F14" s="17">
        <v>4425</v>
      </c>
      <c r="G14" s="56"/>
      <c r="H14" s="57"/>
    </row>
    <row r="15" spans="1:8" ht="20.100000000000001" customHeight="1" x14ac:dyDescent="0.15">
      <c r="A15" s="12" t="s">
        <v>38</v>
      </c>
      <c r="B15" s="7">
        <f t="shared" si="0"/>
        <v>23576</v>
      </c>
      <c r="C15" s="13">
        <v>23525</v>
      </c>
      <c r="D15" s="13">
        <v>51</v>
      </c>
      <c r="E15" s="46"/>
      <c r="F15" s="15">
        <v>3537</v>
      </c>
      <c r="G15" s="56"/>
      <c r="H15" s="66"/>
    </row>
    <row r="16" spans="1:8" ht="20.100000000000001" customHeight="1" x14ac:dyDescent="0.15">
      <c r="A16" s="9" t="s">
        <v>39</v>
      </c>
      <c r="B16" s="7">
        <f t="shared" si="0"/>
        <v>36297</v>
      </c>
      <c r="C16" s="13">
        <v>36250</v>
      </c>
      <c r="D16" s="13">
        <v>47</v>
      </c>
      <c r="E16" s="46"/>
      <c r="F16" s="17">
        <v>4425</v>
      </c>
      <c r="G16" s="67"/>
      <c r="H16" s="68"/>
    </row>
    <row r="17" spans="1:8" ht="20.100000000000001" customHeight="1" x14ac:dyDescent="0.15">
      <c r="A17" s="9" t="s">
        <v>42</v>
      </c>
      <c r="B17" s="7">
        <f t="shared" si="0"/>
        <v>22208</v>
      </c>
      <c r="C17" s="13">
        <v>22175</v>
      </c>
      <c r="D17" s="13">
        <v>33</v>
      </c>
      <c r="E17" s="46"/>
      <c r="F17" s="15">
        <v>3332</v>
      </c>
      <c r="G17" s="67"/>
      <c r="H17" s="71"/>
    </row>
    <row r="18" spans="1:8" ht="20.100000000000001" customHeight="1" x14ac:dyDescent="0.15">
      <c r="A18" s="9" t="s">
        <v>19</v>
      </c>
      <c r="B18" s="7">
        <f t="shared" si="0"/>
        <v>23175</v>
      </c>
      <c r="C18" s="13">
        <v>23126</v>
      </c>
      <c r="D18" s="13">
        <v>49</v>
      </c>
      <c r="E18" s="46"/>
      <c r="F18" s="15">
        <v>3477</v>
      </c>
      <c r="G18" s="56"/>
      <c r="H18" s="57"/>
    </row>
    <row r="19" spans="1:8" ht="20.100000000000001" customHeight="1" x14ac:dyDescent="0.15">
      <c r="A19" s="9" t="s">
        <v>20</v>
      </c>
      <c r="B19" s="7">
        <f t="shared" si="0"/>
        <v>5959</v>
      </c>
      <c r="C19" s="13">
        <v>5953</v>
      </c>
      <c r="D19" s="13">
        <v>6</v>
      </c>
      <c r="E19" s="46"/>
      <c r="F19" s="15">
        <v>894</v>
      </c>
      <c r="G19" s="56"/>
      <c r="H19" s="57"/>
    </row>
    <row r="20" spans="1:8" ht="20.100000000000001" customHeight="1" x14ac:dyDescent="0.15">
      <c r="A20" s="9" t="s">
        <v>21</v>
      </c>
      <c r="B20" s="7">
        <f t="shared" si="0"/>
        <v>8700</v>
      </c>
      <c r="C20" s="13">
        <v>8679</v>
      </c>
      <c r="D20" s="13">
        <v>21</v>
      </c>
      <c r="E20" s="46"/>
      <c r="F20" s="15">
        <v>1305</v>
      </c>
      <c r="G20" s="56"/>
      <c r="H20" s="57"/>
    </row>
    <row r="21" spans="1:8" ht="20.100000000000001" customHeight="1" x14ac:dyDescent="0.15">
      <c r="A21" s="9" t="s">
        <v>22</v>
      </c>
      <c r="B21" s="7">
        <f t="shared" si="0"/>
        <v>26794</v>
      </c>
      <c r="C21" s="13">
        <v>26755</v>
      </c>
      <c r="D21" s="13">
        <v>39</v>
      </c>
      <c r="E21" s="46"/>
      <c r="F21" s="15">
        <v>4020</v>
      </c>
      <c r="G21" s="69"/>
      <c r="H21" s="70"/>
    </row>
    <row r="22" spans="1:8" ht="20.100000000000001" customHeight="1" x14ac:dyDescent="0.15">
      <c r="A22" s="9" t="s">
        <v>23</v>
      </c>
      <c r="B22" s="7">
        <f t="shared" si="0"/>
        <v>20204</v>
      </c>
      <c r="C22" s="13">
        <v>20106</v>
      </c>
      <c r="D22" s="13">
        <v>98</v>
      </c>
      <c r="E22" s="46"/>
      <c r="F22" s="15">
        <v>3031</v>
      </c>
      <c r="G22" s="56"/>
      <c r="H22" s="57"/>
    </row>
    <row r="23" spans="1:8" ht="20.100000000000001" customHeight="1" x14ac:dyDescent="0.15">
      <c r="A23" s="9" t="s">
        <v>24</v>
      </c>
      <c r="B23" s="7">
        <f t="shared" si="0"/>
        <v>11960</v>
      </c>
      <c r="C23" s="13">
        <v>11906</v>
      </c>
      <c r="D23" s="13">
        <v>54</v>
      </c>
      <c r="E23" s="46"/>
      <c r="F23" s="15">
        <v>1794</v>
      </c>
      <c r="G23" s="56"/>
      <c r="H23" s="57"/>
    </row>
    <row r="24" spans="1:8" ht="20.100000000000001" customHeight="1" x14ac:dyDescent="0.15">
      <c r="A24" s="9" t="s">
        <v>25</v>
      </c>
      <c r="B24" s="7">
        <f t="shared" si="0"/>
        <v>12534</v>
      </c>
      <c r="C24" s="13">
        <v>12507</v>
      </c>
      <c r="D24" s="13">
        <v>27</v>
      </c>
      <c r="E24" s="46"/>
      <c r="F24" s="15">
        <v>1881</v>
      </c>
      <c r="G24" s="56"/>
      <c r="H24" s="57"/>
    </row>
    <row r="25" spans="1:8" ht="20.100000000000001" customHeight="1" x14ac:dyDescent="0.15">
      <c r="A25" s="9" t="s">
        <v>26</v>
      </c>
      <c r="B25" s="7">
        <f t="shared" si="0"/>
        <v>10929</v>
      </c>
      <c r="C25" s="13">
        <v>10858</v>
      </c>
      <c r="D25" s="13">
        <v>71</v>
      </c>
      <c r="E25" s="46"/>
      <c r="F25" s="15">
        <v>1640</v>
      </c>
      <c r="G25" s="56"/>
      <c r="H25" s="57"/>
    </row>
    <row r="26" spans="1:8" ht="20.100000000000001" customHeight="1" x14ac:dyDescent="0.15">
      <c r="A26" s="9" t="s">
        <v>27</v>
      </c>
      <c r="B26" s="7">
        <f t="shared" si="0"/>
        <v>17348</v>
      </c>
      <c r="C26" s="13">
        <v>17331</v>
      </c>
      <c r="D26" s="13">
        <v>17</v>
      </c>
      <c r="E26" s="46"/>
      <c r="F26" s="15">
        <v>2603</v>
      </c>
      <c r="G26" s="56"/>
      <c r="H26" s="57"/>
    </row>
    <row r="27" spans="1:8" ht="20.100000000000001" customHeight="1" x14ac:dyDescent="0.15">
      <c r="A27" s="9" t="s">
        <v>28</v>
      </c>
      <c r="B27" s="7">
        <f t="shared" si="0"/>
        <v>14799</v>
      </c>
      <c r="C27" s="13">
        <v>14773</v>
      </c>
      <c r="D27" s="13">
        <v>26</v>
      </c>
      <c r="E27" s="46"/>
      <c r="F27" s="15">
        <v>2220</v>
      </c>
      <c r="G27" s="56"/>
      <c r="H27" s="57"/>
    </row>
    <row r="28" spans="1:8" ht="20.100000000000001" customHeight="1" x14ac:dyDescent="0.15">
      <c r="A28" s="9" t="s">
        <v>29</v>
      </c>
      <c r="B28" s="7">
        <f t="shared" si="0"/>
        <v>9407</v>
      </c>
      <c r="C28" s="13">
        <v>9382</v>
      </c>
      <c r="D28" s="13">
        <v>25</v>
      </c>
      <c r="E28" s="46"/>
      <c r="F28" s="17">
        <v>1412</v>
      </c>
      <c r="G28" s="56"/>
      <c r="H28" s="57"/>
    </row>
    <row r="29" spans="1:8" ht="20.100000000000001" customHeight="1" x14ac:dyDescent="0.15">
      <c r="A29" s="9" t="s">
        <v>43</v>
      </c>
      <c r="B29" s="7">
        <f t="shared" si="0"/>
        <v>27367</v>
      </c>
      <c r="C29" s="13">
        <v>27258</v>
      </c>
      <c r="D29" s="13">
        <v>109</v>
      </c>
      <c r="E29" s="46"/>
      <c r="F29" s="17">
        <v>4106</v>
      </c>
      <c r="G29" s="56"/>
      <c r="H29" s="57"/>
    </row>
    <row r="30" spans="1:8" ht="20.100000000000001" customHeight="1" x14ac:dyDescent="0.15">
      <c r="A30" s="9" t="s">
        <v>44</v>
      </c>
      <c r="B30" s="7">
        <f t="shared" si="0"/>
        <v>18386</v>
      </c>
      <c r="C30" s="13">
        <v>18362</v>
      </c>
      <c r="D30" s="13">
        <v>24</v>
      </c>
      <c r="E30" s="46"/>
      <c r="F30" s="17">
        <v>2758</v>
      </c>
      <c r="G30" s="56"/>
      <c r="H30" s="57"/>
    </row>
    <row r="31" spans="1:8" ht="20.100000000000001" customHeight="1" x14ac:dyDescent="0.15">
      <c r="A31" s="9" t="s">
        <v>45</v>
      </c>
      <c r="B31" s="7">
        <f t="shared" si="0"/>
        <v>18865</v>
      </c>
      <c r="C31" s="13">
        <v>18835</v>
      </c>
      <c r="D31" s="13">
        <v>30</v>
      </c>
      <c r="E31" s="46"/>
      <c r="F31" s="17">
        <v>2830</v>
      </c>
      <c r="G31" s="56"/>
      <c r="H31" s="57"/>
    </row>
    <row r="32" spans="1:8" ht="20.100000000000001" customHeight="1" x14ac:dyDescent="0.15">
      <c r="A32" s="9" t="s">
        <v>46</v>
      </c>
      <c r="B32" s="7">
        <f t="shared" si="0"/>
        <v>22494</v>
      </c>
      <c r="C32" s="13">
        <v>22409</v>
      </c>
      <c r="D32" s="13">
        <v>85</v>
      </c>
      <c r="E32" s="46"/>
      <c r="F32" s="17">
        <v>3375</v>
      </c>
      <c r="G32" s="67"/>
      <c r="H32" s="68"/>
    </row>
    <row r="33" spans="1:15" ht="20.100000000000001" customHeight="1" x14ac:dyDescent="0.15">
      <c r="A33" s="18" t="s">
        <v>48</v>
      </c>
      <c r="B33" s="7">
        <f t="shared" si="0"/>
        <v>20088</v>
      </c>
      <c r="C33" s="19">
        <v>20029</v>
      </c>
      <c r="D33" s="19">
        <v>59</v>
      </c>
      <c r="E33" s="46"/>
      <c r="F33" s="20">
        <v>3014</v>
      </c>
      <c r="G33" s="21"/>
      <c r="H33" s="22"/>
    </row>
    <row r="34" spans="1:15" ht="20.100000000000001" customHeight="1" thickBot="1" x14ac:dyDescent="0.2">
      <c r="A34" s="10" t="s">
        <v>49</v>
      </c>
      <c r="B34" s="11">
        <f t="shared" si="0"/>
        <v>18160</v>
      </c>
      <c r="C34" s="14">
        <v>18144</v>
      </c>
      <c r="D34" s="14">
        <v>16</v>
      </c>
      <c r="E34" s="47"/>
      <c r="F34" s="16">
        <v>2724</v>
      </c>
      <c r="G34" s="87"/>
      <c r="H34" s="88"/>
    </row>
    <row r="35" spans="1:15" ht="4.5" customHeight="1" x14ac:dyDescent="0.15"/>
    <row r="36" spans="1:15" ht="18" customHeight="1" x14ac:dyDescent="0.15">
      <c r="A36" s="89" t="s">
        <v>67</v>
      </c>
      <c r="B36" s="55"/>
      <c r="C36" s="55"/>
      <c r="D36" s="55"/>
      <c r="E36" s="55"/>
      <c r="F36" s="55"/>
      <c r="G36" s="55"/>
      <c r="H36" s="55"/>
    </row>
    <row r="37" spans="1:15" ht="21" customHeight="1" x14ac:dyDescent="0.15">
      <c r="A37" s="89" t="s">
        <v>47</v>
      </c>
      <c r="B37" s="90"/>
      <c r="C37" s="90"/>
      <c r="D37" s="90"/>
      <c r="E37" s="2"/>
      <c r="F37" s="2"/>
      <c r="G37" s="3"/>
      <c r="H37" s="3"/>
    </row>
    <row r="39" spans="1:15" ht="21" thickBot="1" x14ac:dyDescent="0.2">
      <c r="A39" s="5" t="s">
        <v>30</v>
      </c>
      <c r="B39" s="6"/>
      <c r="H39" s="4" t="s">
        <v>37</v>
      </c>
    </row>
    <row r="40" spans="1:15" ht="21.75" customHeight="1" x14ac:dyDescent="0.15">
      <c r="A40" s="83" t="s">
        <v>32</v>
      </c>
      <c r="B40" s="85" t="s">
        <v>4</v>
      </c>
      <c r="C40" s="85" t="s">
        <v>5</v>
      </c>
      <c r="D40" s="85" t="s">
        <v>6</v>
      </c>
      <c r="E40" s="85"/>
      <c r="F40" s="85"/>
      <c r="G40" s="85" t="s">
        <v>7</v>
      </c>
      <c r="H40" s="81" t="s">
        <v>8</v>
      </c>
    </row>
    <row r="41" spans="1:15" ht="21.75" customHeight="1" x14ac:dyDescent="0.15">
      <c r="A41" s="84"/>
      <c r="B41" s="86"/>
      <c r="C41" s="86"/>
      <c r="D41" s="8" t="s">
        <v>2</v>
      </c>
      <c r="E41" s="8" t="s">
        <v>9</v>
      </c>
      <c r="F41" s="8" t="s">
        <v>10</v>
      </c>
      <c r="G41" s="86"/>
      <c r="H41" s="82"/>
    </row>
    <row r="42" spans="1:15" s="26" customFormat="1" ht="18.95" customHeight="1" x14ac:dyDescent="0.15">
      <c r="A42" s="50" t="s">
        <v>51</v>
      </c>
      <c r="B42" s="52" t="s">
        <v>52</v>
      </c>
      <c r="C42" s="23" t="s">
        <v>53</v>
      </c>
      <c r="D42" s="24">
        <f>SUM(D43:D47)</f>
        <v>105272</v>
      </c>
      <c r="E42" s="24">
        <f>SUM(E43:E47)</f>
        <v>105008</v>
      </c>
      <c r="F42" s="24">
        <f>SUM(F43:F47)</f>
        <v>264</v>
      </c>
      <c r="G42" s="25">
        <f>ROUNDUP(D42*0.2,0)</f>
        <v>21055</v>
      </c>
      <c r="H42" s="39"/>
      <c r="L42" s="27"/>
      <c r="M42" s="27"/>
    </row>
    <row r="43" spans="1:15" s="26" customFormat="1" ht="18.95" customHeight="1" x14ac:dyDescent="0.15">
      <c r="A43" s="50"/>
      <c r="B43" s="52"/>
      <c r="C43" s="28" t="s">
        <v>54</v>
      </c>
      <c r="D43" s="24">
        <f>SUM(E43:F43)</f>
        <v>27367</v>
      </c>
      <c r="E43" s="29">
        <v>27258</v>
      </c>
      <c r="F43" s="29">
        <v>109</v>
      </c>
      <c r="G43" s="29"/>
      <c r="H43" s="40">
        <v>1053</v>
      </c>
      <c r="I43" s="30"/>
      <c r="L43" s="31"/>
      <c r="M43" s="27"/>
    </row>
    <row r="44" spans="1:15" s="26" customFormat="1" ht="18.95" customHeight="1" x14ac:dyDescent="0.15">
      <c r="A44" s="50"/>
      <c r="B44" s="52"/>
      <c r="C44" s="28" t="s">
        <v>55</v>
      </c>
      <c r="D44" s="24">
        <f>SUM(E44:F44)</f>
        <v>18386</v>
      </c>
      <c r="E44" s="29">
        <v>18362</v>
      </c>
      <c r="F44" s="29">
        <v>24</v>
      </c>
      <c r="G44" s="29"/>
      <c r="H44" s="40">
        <v>1053</v>
      </c>
      <c r="I44" s="30"/>
      <c r="L44" s="31"/>
      <c r="M44" s="27"/>
    </row>
    <row r="45" spans="1:15" s="26" customFormat="1" ht="18.95" customHeight="1" x14ac:dyDescent="0.15">
      <c r="A45" s="50"/>
      <c r="B45" s="52"/>
      <c r="C45" s="28" t="s">
        <v>45</v>
      </c>
      <c r="D45" s="24">
        <f>SUM(E45:F45)</f>
        <v>18865</v>
      </c>
      <c r="E45" s="29">
        <v>18835</v>
      </c>
      <c r="F45" s="29">
        <v>30</v>
      </c>
      <c r="G45" s="29"/>
      <c r="H45" s="40">
        <v>1053</v>
      </c>
      <c r="I45" s="30"/>
      <c r="L45" s="31"/>
      <c r="M45" s="27"/>
    </row>
    <row r="46" spans="1:15" s="26" customFormat="1" ht="18.95" customHeight="1" x14ac:dyDescent="0.15">
      <c r="A46" s="50"/>
      <c r="B46" s="52"/>
      <c r="C46" s="28" t="s">
        <v>56</v>
      </c>
      <c r="D46" s="24">
        <f>SUM(E46:F46)</f>
        <v>22494</v>
      </c>
      <c r="E46" s="29">
        <v>22409</v>
      </c>
      <c r="F46" s="29">
        <v>85</v>
      </c>
      <c r="G46" s="29"/>
      <c r="H46" s="40">
        <v>1053</v>
      </c>
      <c r="I46" s="30"/>
      <c r="L46" s="31"/>
      <c r="M46" s="27"/>
    </row>
    <row r="47" spans="1:15" s="26" customFormat="1" ht="18.95" customHeight="1" x14ac:dyDescent="0.15">
      <c r="A47" s="50"/>
      <c r="B47" s="52"/>
      <c r="C47" s="28" t="s">
        <v>49</v>
      </c>
      <c r="D47" s="24">
        <f>SUM(E47:F47)</f>
        <v>18160</v>
      </c>
      <c r="E47" s="29">
        <v>18144</v>
      </c>
      <c r="F47" s="29">
        <v>16</v>
      </c>
      <c r="G47" s="29"/>
      <c r="H47" s="40">
        <v>1053</v>
      </c>
      <c r="I47" s="30"/>
      <c r="L47" s="31"/>
      <c r="M47" s="27"/>
      <c r="O47" s="27"/>
    </row>
    <row r="48" spans="1:15" s="26" customFormat="1" ht="18.95" customHeight="1" x14ac:dyDescent="0.15">
      <c r="A48" s="50" t="s">
        <v>34</v>
      </c>
      <c r="B48" s="52" t="s">
        <v>57</v>
      </c>
      <c r="C48" s="23" t="s">
        <v>53</v>
      </c>
      <c r="D48" s="24">
        <f>SUM(D49:D51)</f>
        <v>93282</v>
      </c>
      <c r="E48" s="24">
        <f>SUM(E49:E51)</f>
        <v>93045</v>
      </c>
      <c r="F48" s="24">
        <f>SUM(F49:F51)</f>
        <v>237</v>
      </c>
      <c r="G48" s="25">
        <f>ROUNDUP(D48*0.2,0)</f>
        <v>18657</v>
      </c>
      <c r="H48" s="39"/>
      <c r="I48" s="30"/>
      <c r="M48" s="27"/>
    </row>
    <row r="49" spans="1:15" s="26" customFormat="1" ht="18.95" customHeight="1" x14ac:dyDescent="0.15">
      <c r="A49" s="50"/>
      <c r="B49" s="52"/>
      <c r="C49" s="28" t="s">
        <v>58</v>
      </c>
      <c r="D49" s="24">
        <f>SUM(E49:F49)</f>
        <v>37287</v>
      </c>
      <c r="E49" s="29">
        <v>37183</v>
      </c>
      <c r="F49" s="29">
        <v>104</v>
      </c>
      <c r="G49" s="48"/>
      <c r="H49" s="41">
        <v>933</v>
      </c>
      <c r="I49" s="30"/>
      <c r="L49" s="31"/>
      <c r="M49" s="27"/>
    </row>
    <row r="50" spans="1:15" s="26" customFormat="1" ht="18.95" customHeight="1" x14ac:dyDescent="0.15">
      <c r="A50" s="50"/>
      <c r="B50" s="52"/>
      <c r="C50" s="28" t="s">
        <v>18</v>
      </c>
      <c r="D50" s="24">
        <f>SUM(E50:F50)</f>
        <v>35907</v>
      </c>
      <c r="E50" s="29">
        <v>35833</v>
      </c>
      <c r="F50" s="29">
        <v>74</v>
      </c>
      <c r="G50" s="48"/>
      <c r="H50" s="41">
        <v>933</v>
      </c>
      <c r="I50" s="30"/>
      <c r="L50" s="31"/>
      <c r="M50" s="27"/>
    </row>
    <row r="51" spans="1:15" s="26" customFormat="1" ht="18.95" customHeight="1" x14ac:dyDescent="0.15">
      <c r="A51" s="50"/>
      <c r="B51" s="52"/>
      <c r="C51" s="28" t="s">
        <v>59</v>
      </c>
      <c r="D51" s="24">
        <f>SUM(E51:F51)</f>
        <v>20088</v>
      </c>
      <c r="E51" s="29">
        <v>20029</v>
      </c>
      <c r="F51" s="29">
        <v>59</v>
      </c>
      <c r="G51" s="29"/>
      <c r="H51" s="41">
        <v>933</v>
      </c>
      <c r="I51" s="30"/>
      <c r="L51" s="31"/>
      <c r="M51" s="27"/>
      <c r="O51" s="27"/>
    </row>
    <row r="52" spans="1:15" s="26" customFormat="1" ht="18.95" customHeight="1" x14ac:dyDescent="0.15">
      <c r="A52" s="50" t="s">
        <v>60</v>
      </c>
      <c r="B52" s="52" t="s">
        <v>61</v>
      </c>
      <c r="C52" s="23" t="s">
        <v>53</v>
      </c>
      <c r="D52" s="24">
        <f>SUM(D53:D58)</f>
        <v>138009</v>
      </c>
      <c r="E52" s="24">
        <f>SUM(E53:E58)</f>
        <v>137784</v>
      </c>
      <c r="F52" s="24">
        <f>SUM(F53:F58)</f>
        <v>225</v>
      </c>
      <c r="G52" s="25">
        <f>ROUNDUP(D52*0.2,0)</f>
        <v>27602</v>
      </c>
      <c r="H52" s="39"/>
      <c r="I52" s="30"/>
      <c r="M52" s="27"/>
    </row>
    <row r="53" spans="1:15" s="26" customFormat="1" ht="18.95" customHeight="1" x14ac:dyDescent="0.15">
      <c r="A53" s="50"/>
      <c r="B53" s="52"/>
      <c r="C53" s="28" t="s">
        <v>40</v>
      </c>
      <c r="D53" s="24">
        <f t="shared" ref="D53:D58" si="1">SUM(E53:F53)</f>
        <v>23576</v>
      </c>
      <c r="E53" s="29">
        <v>23525</v>
      </c>
      <c r="F53" s="29">
        <v>51</v>
      </c>
      <c r="G53" s="29"/>
      <c r="H53" s="40">
        <v>1381</v>
      </c>
      <c r="I53" s="30"/>
      <c r="L53" s="31"/>
      <c r="M53" s="27"/>
    </row>
    <row r="54" spans="1:15" s="26" customFormat="1" ht="18.95" customHeight="1" x14ac:dyDescent="0.15">
      <c r="A54" s="50"/>
      <c r="B54" s="52"/>
      <c r="C54" s="28" t="s">
        <v>62</v>
      </c>
      <c r="D54" s="24">
        <f t="shared" si="1"/>
        <v>36297</v>
      </c>
      <c r="E54" s="29">
        <v>36250</v>
      </c>
      <c r="F54" s="29">
        <v>47</v>
      </c>
      <c r="G54" s="29"/>
      <c r="H54" s="40">
        <v>1381</v>
      </c>
      <c r="I54" s="30"/>
      <c r="L54" s="31"/>
      <c r="M54" s="27"/>
    </row>
    <row r="55" spans="1:15" s="26" customFormat="1" ht="18.95" customHeight="1" x14ac:dyDescent="0.15">
      <c r="A55" s="50"/>
      <c r="B55" s="52"/>
      <c r="C55" s="28" t="s">
        <v>63</v>
      </c>
      <c r="D55" s="24">
        <f t="shared" si="1"/>
        <v>22208</v>
      </c>
      <c r="E55" s="29">
        <v>22175</v>
      </c>
      <c r="F55" s="29">
        <v>33</v>
      </c>
      <c r="G55" s="29"/>
      <c r="H55" s="40">
        <v>1381</v>
      </c>
      <c r="I55" s="30"/>
      <c r="L55" s="31"/>
      <c r="M55" s="27"/>
    </row>
    <row r="56" spans="1:15" s="26" customFormat="1" ht="18.95" customHeight="1" x14ac:dyDescent="0.15">
      <c r="A56" s="50"/>
      <c r="B56" s="52"/>
      <c r="C56" s="28" t="s">
        <v>64</v>
      </c>
      <c r="D56" s="24">
        <f t="shared" si="1"/>
        <v>23175</v>
      </c>
      <c r="E56" s="29">
        <v>23126</v>
      </c>
      <c r="F56" s="29">
        <v>49</v>
      </c>
      <c r="G56" s="29"/>
      <c r="H56" s="40">
        <v>1381</v>
      </c>
      <c r="I56" s="30"/>
      <c r="L56" s="31"/>
      <c r="M56" s="27"/>
    </row>
    <row r="57" spans="1:15" s="26" customFormat="1" ht="18.95" customHeight="1" x14ac:dyDescent="0.15">
      <c r="A57" s="50"/>
      <c r="B57" s="52"/>
      <c r="C57" s="28" t="s">
        <v>20</v>
      </c>
      <c r="D57" s="24">
        <f t="shared" si="1"/>
        <v>5959</v>
      </c>
      <c r="E57" s="29">
        <v>5953</v>
      </c>
      <c r="F57" s="29">
        <v>6</v>
      </c>
      <c r="G57" s="29"/>
      <c r="H57" s="40">
        <v>1192</v>
      </c>
      <c r="I57" s="30"/>
      <c r="L57" s="31"/>
      <c r="M57" s="27"/>
    </row>
    <row r="58" spans="1:15" s="26" customFormat="1" ht="18.95" customHeight="1" x14ac:dyDescent="0.15">
      <c r="A58" s="50"/>
      <c r="B58" s="52"/>
      <c r="C58" s="28" t="s">
        <v>22</v>
      </c>
      <c r="D58" s="24">
        <f t="shared" si="1"/>
        <v>26794</v>
      </c>
      <c r="E58" s="29">
        <v>26755</v>
      </c>
      <c r="F58" s="29">
        <v>39</v>
      </c>
      <c r="G58" s="29"/>
      <c r="H58" s="40">
        <v>1381</v>
      </c>
      <c r="I58" s="30"/>
      <c r="L58" s="31"/>
      <c r="M58" s="27"/>
      <c r="O58" s="27"/>
    </row>
    <row r="59" spans="1:15" s="26" customFormat="1" ht="18.95" customHeight="1" x14ac:dyDescent="0.15">
      <c r="A59" s="50" t="s">
        <v>34</v>
      </c>
      <c r="B59" s="52" t="s">
        <v>65</v>
      </c>
      <c r="C59" s="23" t="s">
        <v>53</v>
      </c>
      <c r="D59" s="24">
        <f>SUM(D60:D67)</f>
        <v>105881</v>
      </c>
      <c r="E59" s="24">
        <f>SUM(E60:E67)</f>
        <v>105542</v>
      </c>
      <c r="F59" s="24">
        <f>SUM(F60:F67)</f>
        <v>339</v>
      </c>
      <c r="G59" s="25">
        <f>ROUNDUP(D59*0.2,0)</f>
        <v>21177</v>
      </c>
      <c r="H59" s="39"/>
      <c r="I59" s="30"/>
      <c r="M59" s="27"/>
    </row>
    <row r="60" spans="1:15" s="26" customFormat="1" ht="18.95" customHeight="1" x14ac:dyDescent="0.15">
      <c r="A60" s="50"/>
      <c r="B60" s="52"/>
      <c r="C60" s="28" t="s">
        <v>21</v>
      </c>
      <c r="D60" s="24">
        <f t="shared" ref="D60:D67" si="2">SUM(E60:F60)</f>
        <v>8700</v>
      </c>
      <c r="E60" s="29">
        <v>8679</v>
      </c>
      <c r="F60" s="29">
        <v>21</v>
      </c>
      <c r="G60" s="48"/>
      <c r="H60" s="40">
        <v>1059</v>
      </c>
      <c r="I60" s="30"/>
      <c r="L60" s="31"/>
      <c r="M60" s="27"/>
    </row>
    <row r="61" spans="1:15" s="26" customFormat="1" ht="18.95" customHeight="1" x14ac:dyDescent="0.15">
      <c r="A61" s="50"/>
      <c r="B61" s="52"/>
      <c r="C61" s="28" t="s">
        <v>23</v>
      </c>
      <c r="D61" s="24">
        <f t="shared" si="2"/>
        <v>20204</v>
      </c>
      <c r="E61" s="29">
        <v>20106</v>
      </c>
      <c r="F61" s="29">
        <v>98</v>
      </c>
      <c r="G61" s="48"/>
      <c r="H61" s="40">
        <v>1059</v>
      </c>
      <c r="I61" s="30"/>
      <c r="L61" s="31"/>
      <c r="M61" s="27"/>
    </row>
    <row r="62" spans="1:15" s="26" customFormat="1" ht="18.95" customHeight="1" x14ac:dyDescent="0.15">
      <c r="A62" s="50"/>
      <c r="B62" s="52"/>
      <c r="C62" s="28" t="s">
        <v>24</v>
      </c>
      <c r="D62" s="24">
        <f t="shared" si="2"/>
        <v>11960</v>
      </c>
      <c r="E62" s="29">
        <v>11906</v>
      </c>
      <c r="F62" s="29">
        <v>54</v>
      </c>
      <c r="G62" s="48"/>
      <c r="H62" s="40">
        <v>1059</v>
      </c>
      <c r="I62" s="30"/>
      <c r="L62" s="31"/>
      <c r="M62" s="27"/>
    </row>
    <row r="63" spans="1:15" s="26" customFormat="1" ht="18.95" customHeight="1" x14ac:dyDescent="0.15">
      <c r="A63" s="50"/>
      <c r="B63" s="52"/>
      <c r="C63" s="28" t="s">
        <v>25</v>
      </c>
      <c r="D63" s="24">
        <f t="shared" si="2"/>
        <v>12534</v>
      </c>
      <c r="E63" s="29">
        <v>12507</v>
      </c>
      <c r="F63" s="29">
        <v>27</v>
      </c>
      <c r="G63" s="48"/>
      <c r="H63" s="40">
        <v>1059</v>
      </c>
      <c r="I63" s="30"/>
      <c r="L63" s="31"/>
      <c r="M63" s="27"/>
    </row>
    <row r="64" spans="1:15" s="26" customFormat="1" ht="18.95" customHeight="1" x14ac:dyDescent="0.15">
      <c r="A64" s="50"/>
      <c r="B64" s="52"/>
      <c r="C64" s="28" t="s">
        <v>26</v>
      </c>
      <c r="D64" s="24">
        <f t="shared" si="2"/>
        <v>10929</v>
      </c>
      <c r="E64" s="29">
        <v>10858</v>
      </c>
      <c r="F64" s="29">
        <v>71</v>
      </c>
      <c r="G64" s="48"/>
      <c r="H64" s="40">
        <v>1059</v>
      </c>
      <c r="I64" s="30"/>
      <c r="L64" s="31"/>
      <c r="M64" s="27"/>
    </row>
    <row r="65" spans="1:15" s="26" customFormat="1" ht="18.95" customHeight="1" x14ac:dyDescent="0.15">
      <c r="A65" s="50"/>
      <c r="B65" s="52"/>
      <c r="C65" s="28" t="s">
        <v>27</v>
      </c>
      <c r="D65" s="24">
        <f t="shared" si="2"/>
        <v>17348</v>
      </c>
      <c r="E65" s="29">
        <v>17331</v>
      </c>
      <c r="F65" s="29">
        <v>17</v>
      </c>
      <c r="G65" s="48"/>
      <c r="H65" s="40">
        <v>1059</v>
      </c>
      <c r="I65" s="30"/>
      <c r="L65" s="31"/>
      <c r="M65" s="27"/>
    </row>
    <row r="66" spans="1:15" s="26" customFormat="1" ht="18.95" customHeight="1" x14ac:dyDescent="0.15">
      <c r="A66" s="50"/>
      <c r="B66" s="52"/>
      <c r="C66" s="28" t="s">
        <v>31</v>
      </c>
      <c r="D66" s="24">
        <f t="shared" si="2"/>
        <v>14799</v>
      </c>
      <c r="E66" s="29">
        <v>14773</v>
      </c>
      <c r="F66" s="29">
        <v>26</v>
      </c>
      <c r="G66" s="48"/>
      <c r="H66" s="40">
        <v>1059</v>
      </c>
      <c r="I66" s="30"/>
      <c r="L66" s="31"/>
      <c r="M66" s="27"/>
    </row>
    <row r="67" spans="1:15" s="26" customFormat="1" ht="18.95" customHeight="1" thickBot="1" x14ac:dyDescent="0.2">
      <c r="A67" s="51"/>
      <c r="B67" s="53"/>
      <c r="C67" s="42" t="s">
        <v>29</v>
      </c>
      <c r="D67" s="43">
        <f t="shared" si="2"/>
        <v>9407</v>
      </c>
      <c r="E67" s="44">
        <v>9382</v>
      </c>
      <c r="F67" s="44">
        <v>25</v>
      </c>
      <c r="G67" s="49"/>
      <c r="H67" s="45">
        <v>1059</v>
      </c>
      <c r="I67" s="30"/>
      <c r="L67" s="31"/>
      <c r="M67" s="27"/>
      <c r="O67" s="27"/>
    </row>
    <row r="69" spans="1:15" ht="51" customHeight="1" x14ac:dyDescent="0.15">
      <c r="A69" s="54" t="s">
        <v>66</v>
      </c>
      <c r="B69" s="55"/>
      <c r="C69" s="55"/>
      <c r="D69" s="55"/>
      <c r="E69" s="55"/>
      <c r="F69" s="55"/>
      <c r="G69" s="55"/>
      <c r="H69" s="55"/>
    </row>
  </sheetData>
  <mergeCells count="49">
    <mergeCell ref="A42:A47"/>
    <mergeCell ref="B42:B47"/>
    <mergeCell ref="G34:H34"/>
    <mergeCell ref="G23:H23"/>
    <mergeCell ref="G24:H24"/>
    <mergeCell ref="G25:H25"/>
    <mergeCell ref="G26:H26"/>
    <mergeCell ref="G31:H31"/>
    <mergeCell ref="G27:H27"/>
    <mergeCell ref="G28:H28"/>
    <mergeCell ref="G29:H29"/>
    <mergeCell ref="G30:H30"/>
    <mergeCell ref="G32:H32"/>
    <mergeCell ref="A37:D37"/>
    <mergeCell ref="A36:H36"/>
    <mergeCell ref="G40:G41"/>
    <mergeCell ref="H40:H41"/>
    <mergeCell ref="A40:A41"/>
    <mergeCell ref="B40:B41"/>
    <mergeCell ref="C40:C41"/>
    <mergeCell ref="D40:F40"/>
    <mergeCell ref="A1:D1"/>
    <mergeCell ref="G12:H12"/>
    <mergeCell ref="G13:H13"/>
    <mergeCell ref="G14:H14"/>
    <mergeCell ref="A5:H5"/>
    <mergeCell ref="A3:H3"/>
    <mergeCell ref="A10:A11"/>
    <mergeCell ref="B10:D10"/>
    <mergeCell ref="G22:H22"/>
    <mergeCell ref="G10:H11"/>
    <mergeCell ref="E10:E11"/>
    <mergeCell ref="D6:G6"/>
    <mergeCell ref="D7:G7"/>
    <mergeCell ref="F10:F11"/>
    <mergeCell ref="G15:H15"/>
    <mergeCell ref="G16:H16"/>
    <mergeCell ref="G19:H19"/>
    <mergeCell ref="G20:H20"/>
    <mergeCell ref="G21:H21"/>
    <mergeCell ref="G18:H18"/>
    <mergeCell ref="G17:H17"/>
    <mergeCell ref="A59:A67"/>
    <mergeCell ref="B59:B67"/>
    <mergeCell ref="A69:H69"/>
    <mergeCell ref="A48:A51"/>
    <mergeCell ref="B48:B51"/>
    <mergeCell ref="A52:A58"/>
    <mergeCell ref="B52:B58"/>
  </mergeCells>
  <phoneticPr fontId="3" type="noConversion"/>
  <printOptions horizontalCentered="1"/>
  <pageMargins left="0.43307086614173229" right="0.43307086614173229" top="0.98425196850393704" bottom="0.98425196850393704" header="0.51181102362204722" footer="0.51181102362204722"/>
  <pageSetup paperSize="9" scale="91" orientation="portrait" r:id="rId1"/>
  <headerFooter alignWithMargins="0"/>
  <rowBreaks count="1" manualBreakCount="1">
    <brk id="37" max="7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구청장, 구의원</vt:lpstr>
      <vt:lpstr>'구청장, 구의원'!Print_Titles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</dc:creator>
  <cp:lastModifiedBy>User</cp:lastModifiedBy>
  <cp:lastPrinted>2021-01-04T08:11:07Z</cp:lastPrinted>
  <dcterms:created xsi:type="dcterms:W3CDTF">2007-05-31T01:41:30Z</dcterms:created>
  <dcterms:modified xsi:type="dcterms:W3CDTF">2021-01-05T08:09:27Z</dcterms:modified>
</cp:coreProperties>
</file>