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모든업무\0. 선거\★선거\주민투표 청구권자 총수 공고\2023공고\공고\"/>
    </mc:Choice>
  </mc:AlternateContent>
  <bookViews>
    <workbookView xWindow="28680" yWindow="-120" windowWidth="29040" windowHeight="15840"/>
  </bookViews>
  <sheets>
    <sheet name="구청장, 구의원" sheetId="1" r:id="rId1"/>
  </sheets>
  <definedNames>
    <definedName name="_xlnm.Print_Titles" localSheetId="0">'구청장, 구의원'!$41:$42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4" i="1" l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D71" i="1"/>
  <c r="D70" i="1"/>
  <c r="D69" i="1"/>
  <c r="D68" i="1"/>
  <c r="D66" i="1"/>
  <c r="D65" i="1"/>
  <c r="D64" i="1"/>
  <c r="D63" i="1"/>
  <c r="D61" i="1"/>
  <c r="D60" i="1"/>
  <c r="D58" i="1"/>
  <c r="D57" i="1"/>
  <c r="D56" i="1"/>
  <c r="D55" i="1"/>
  <c r="D53" i="1"/>
  <c r="D52" i="1"/>
  <c r="D51" i="1"/>
  <c r="D50" i="1"/>
  <c r="D49" i="1"/>
  <c r="D48" i="1"/>
  <c r="D47" i="1"/>
  <c r="D45" i="1"/>
  <c r="D44" i="1"/>
  <c r="B35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13" i="1"/>
  <c r="D62" i="1" l="1"/>
  <c r="E62" i="1"/>
  <c r="E14" i="1" l="1"/>
  <c r="E15" i="1"/>
  <c r="F15" i="1" s="1"/>
  <c r="E16" i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E13" i="1"/>
  <c r="E43" i="1"/>
  <c r="F43" i="1"/>
  <c r="D54" i="1" l="1"/>
  <c r="F46" i="1" l="1"/>
  <c r="E46" i="1"/>
  <c r="E54" i="1" l="1"/>
  <c r="F54" i="1"/>
  <c r="D46" i="1" l="1"/>
  <c r="D43" i="1"/>
  <c r="E67" i="1"/>
  <c r="F67" i="1"/>
  <c r="D67" i="1"/>
  <c r="F62" i="1"/>
  <c r="F59" i="1"/>
  <c r="E59" i="1"/>
  <c r="D12" i="1"/>
  <c r="D59" i="1" l="1"/>
  <c r="C12" i="1"/>
  <c r="B12" i="1"/>
  <c r="E12" i="1" s="1"/>
  <c r="G43" i="1" l="1"/>
</calcChain>
</file>

<file path=xl/comments1.xml><?xml version="1.0" encoding="utf-8"?>
<comments xmlns="http://schemas.openxmlformats.org/spreadsheetml/2006/main">
  <authors>
    <author>User</author>
    <author>seogu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주민소환에 관한 법률 시행령 2조에 의거</t>
        </r>
      </text>
    </comment>
    <comment ref="H41" authorId="1" shape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<sst xmlns="http://schemas.openxmlformats.org/spreadsheetml/2006/main" count="88" uniqueCount="60">
  <si>
    <t>청구권자 총수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</si>
  <si>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</si>
  <si>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</si>
  <si>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</si>
  <si>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</si>
  <si>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</si>
  <si>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</si>
  <si>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</si>
  <si>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</si>
  <si>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</si>
  <si>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</si>
  <si>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</si>
  <si>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</si>
  <si>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</si>
  <si>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</si>
  <si>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</si>
  <si>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</si>
  <si>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</si>
  <si>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</si>
  <si>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</si>
  <si>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</si>
  <si>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</si>
  <si>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</si>
  <si>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</si>
  <si>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</si>
  <si>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</si>
  <si>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</si>
  <si>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</si>
  <si>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</si>
  <si>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</si>
  <si>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</si>
  <si>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</si>
  <si>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</si>
  <si>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</si>
  <si>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다선거구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</si>
  <si>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</si>
  <si>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</si>
  <si>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</si>
  <si>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</si>
  <si>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청라3동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</si>
  <si>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</si>
  <si>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</si>
  <si>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</si>
  <si>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</si>
  <si>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>오류왕길동</t>
    <phoneticPr fontId="3" type="noConversion"/>
  </si>
  <si>
    <t>나선거구</t>
    <phoneticPr fontId="3" type="noConversion"/>
  </si>
  <si>
    <t>라선거구</t>
    <phoneticPr fontId="3" type="noConversion"/>
  </si>
  <si>
    <t>마선거구</t>
    <phoneticPr fontId="3" type="noConversion"/>
  </si>
  <si>
    <t>바선거구</t>
    <phoneticPr fontId="3" type="noConversion"/>
  </si>
  <si>
    <t>※ 각 선거구별로 산정된 서명인 수 이상의 서명을 받되, 선거구안에 3개이상의 동이 있는 경우
    각 선거구별 1/3 이상의 동에서 각각 최소 서명인 수 이상의 서명을 받아야 함</t>
    <phoneticPr fontId="3" type="noConversion"/>
  </si>
  <si>
    <t xml:space="preserve">    이상의 서명을 받아야 함</t>
    <phoneticPr fontId="3" type="noConversion"/>
  </si>
  <si>
    <t>오류왕길동</t>
    <phoneticPr fontId="3" type="noConversion"/>
  </si>
  <si>
    <t>마전동</t>
    <phoneticPr fontId="3" type="noConversion"/>
  </si>
  <si>
    <t>아라동</t>
    <phoneticPr fontId="3" type="noConversion"/>
  </si>
  <si>
    <t>최      소
서명인수</t>
    <phoneticPr fontId="3" type="noConversion"/>
  </si>
  <si>
    <t xml:space="preserve"> 주민소환에 관한 법률 제7조 제5항 및 같은 법 시행령 제2조 제3항의 규정에 의거
   2023년도 주민소환투표청구권자 총수 및 서명인 수를 다음과 같이 공표합니다.</t>
    <phoneticPr fontId="3" type="noConversion"/>
  </si>
  <si>
    <r>
      <t>19</t>
    </r>
    <r>
      <rPr>
        <sz val="11"/>
        <rFont val="돋움"/>
        <family val="3"/>
        <charset val="129"/>
      </rPr>
      <t>세이상주민</t>
    </r>
    <phoneticPr fontId="3" type="noConversion"/>
  </si>
  <si>
    <t>등록 외국인
(19세이상)</t>
    <phoneticPr fontId="3" type="noConversion"/>
  </si>
  <si>
    <t>※ 산정된 서명인 수 72,471명 이상의 서명을 받되, 8개 동 이상에서 각각 최소 서명인 수</t>
    <phoneticPr fontId="3" type="noConversion"/>
  </si>
  <si>
    <t>인천광역시서구 공고 제2023 - 25호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</si>
</sst>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yyyy&quot;년&quot;\ m&quot;월&quot;\ d&quot;일&quot;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4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5" fillId="0" borderId="1" xfId="1" applyFont="1" applyFill="1" applyBorder="1">
      <alignment vertical="center"/>
    </xf>
    <xf numFmtId="41" fontId="4" fillId="2" borderId="3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41" fontId="11" fillId="4" borderId="1" xfId="1" applyFont="1" applyFill="1" applyBorder="1" applyAlignment="1">
      <alignment horizontal="left" vertical="center"/>
    </xf>
    <xf numFmtId="43" fontId="0" fillId="0" borderId="0" xfId="0" applyNumberFormat="1">
      <alignment vertical="center"/>
    </xf>
    <xf numFmtId="41" fontId="5" fillId="5" borderId="1" xfId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7" fillId="0" borderId="1" xfId="0" applyNumberFormat="1" applyFont="1" applyBorder="1">
      <alignment vertical="center"/>
    </xf>
    <xf numFmtId="41" fontId="16" fillId="0" borderId="13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176" fontId="11" fillId="2" borderId="1" xfId="0" applyNumberFormat="1" applyFont="1" applyFill="1" applyBorder="1">
      <alignment vertical="center"/>
    </xf>
    <xf numFmtId="176" fontId="5" fillId="6" borderId="1" xfId="0" applyNumberFormat="1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41" fontId="5" fillId="5" borderId="5" xfId="1" applyFont="1" applyFill="1" applyBorder="1" applyAlignment="1">
      <alignment horizontal="left" vertical="center"/>
    </xf>
    <xf numFmtId="176" fontId="5" fillId="6" borderId="5" xfId="0" applyNumberFormat="1" applyFont="1" applyFill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41" fontId="20" fillId="0" borderId="1" xfId="2" applyFont="1" applyFill="1" applyBorder="1" applyAlignment="1">
      <alignment vertical="center" shrinkToFit="1"/>
    </xf>
    <xf numFmtId="3" fontId="20" fillId="0" borderId="1" xfId="2" applyNumberFormat="1" applyFont="1" applyFill="1" applyBorder="1" applyAlignment="1">
      <alignment vertical="center" shrinkToFit="1"/>
    </xf>
    <xf numFmtId="41" fontId="20" fillId="5" borderId="1" xfId="2" applyFont="1" applyFill="1" applyBorder="1" applyAlignment="1">
      <alignment horizontal="center" vertical="center" shrinkToFit="1"/>
    </xf>
    <xf numFmtId="0" fontId="20" fillId="0" borderId="0" xfId="0" applyFont="1">
      <alignment vertical="center"/>
    </xf>
    <xf numFmtId="41" fontId="20" fillId="5" borderId="5" xfId="2" applyFont="1" applyFill="1" applyBorder="1" applyAlignment="1">
      <alignment horizontal="center" vertical="center" shrinkToFit="1"/>
    </xf>
    <xf numFmtId="41" fontId="20" fillId="0" borderId="5" xfId="2" applyFont="1" applyFill="1" applyBorder="1" applyAlignment="1">
      <alignment vertical="center" shrinkToFit="1"/>
    </xf>
    <xf numFmtId="41" fontId="20" fillId="0" borderId="3" xfId="2" applyFont="1" applyFill="1" applyBorder="1" applyAlignment="1">
      <alignment horizontal="center" vertical="center" shrinkToFit="1"/>
    </xf>
    <xf numFmtId="41" fontId="20" fillId="0" borderId="3" xfId="2" applyFont="1" applyFill="1" applyBorder="1" applyAlignment="1">
      <alignment vertical="center" shrinkToFit="1"/>
    </xf>
    <xf numFmtId="41" fontId="20" fillId="0" borderId="7" xfId="2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0" fillId="7" borderId="1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3"/>
  <sheetViews>
    <sheetView tabSelected="1" zoomScaleNormal="100" workbookViewId="0">
      <selection sqref="A1:D1"/>
    </sheetView>
  </sheetViews>
  <sheetFormatPr defaultRowHeight="13.5"/>
  <cols>
    <col min="1" max="1" width="13.109375" customWidth="1"/>
    <col min="2" max="3" width="13.44140625" bestFit="1" customWidth="1"/>
    <col min="4" max="4" width="11" customWidth="1"/>
    <col min="5" max="5" width="11.88671875" bestFit="1" customWidth="1"/>
    <col min="6" max="6" width="12.44140625" customWidth="1"/>
    <col min="7" max="7" width="9.33203125" customWidth="1"/>
    <col min="8" max="8" width="8.5546875" customWidth="1"/>
    <col min="9" max="9" width="9.88671875" bestFit="1" customWidth="1"/>
    <col min="10" max="10" width="18.6640625" bestFit="1" customWidth="1"/>
    <col min="11" max="11" width="11.21875" customWidth="1"/>
  </cols>
  <sheetData>
    <row r="1" spans="1:11" ht="18.75">
      <c r="A1" s="71" t="s">
        <v>59</v>
      </c>
      <c r="B1" s="72"/>
      <c r="C1" s="72"/>
      <c r="D1" s="72"/>
    </row>
    <row r="2" spans="1:11" ht="5.25" customHeight="1"/>
    <row r="3" spans="1:11" ht="25.5">
      <c r="A3" s="77" t="s">
        <v>12</v>
      </c>
      <c r="B3" s="77"/>
      <c r="C3" s="77"/>
      <c r="D3" s="77"/>
      <c r="E3" s="77"/>
      <c r="F3" s="77"/>
      <c r="G3" s="77"/>
      <c r="H3" s="77"/>
    </row>
    <row r="4" spans="1:11" ht="6.75" customHeight="1"/>
    <row r="5" spans="1:11" ht="38.25" customHeight="1">
      <c r="A5" s="75" t="s">
        <v>55</v>
      </c>
      <c r="B5" s="76"/>
      <c r="C5" s="76"/>
      <c r="D5" s="76"/>
      <c r="E5" s="76"/>
      <c r="F5" s="76"/>
      <c r="G5" s="76"/>
      <c r="H5" s="76"/>
    </row>
    <row r="6" spans="1:11" ht="20.25" customHeight="1">
      <c r="D6" s="86">
        <v>44931</v>
      </c>
      <c r="E6" s="86"/>
      <c r="F6" s="86"/>
      <c r="G6" s="86"/>
    </row>
    <row r="7" spans="1:11" ht="27.75" customHeight="1">
      <c r="D7" s="87" t="s">
        <v>13</v>
      </c>
      <c r="E7" s="87"/>
      <c r="F7" s="87"/>
      <c r="G7" s="87"/>
    </row>
    <row r="8" spans="1:11" ht="15.75" customHeight="1">
      <c r="A8" s="4" t="s">
        <v>14</v>
      </c>
      <c r="B8" s="5"/>
      <c r="H8" s="3" t="s">
        <v>35</v>
      </c>
    </row>
    <row r="9" spans="1:11" ht="5.25" customHeight="1" thickBot="1">
      <c r="A9" s="1"/>
    </row>
    <row r="10" spans="1:11" ht="20.100000000000001" customHeight="1">
      <c r="A10" s="78" t="s">
        <v>30</v>
      </c>
      <c r="B10" s="80" t="s">
        <v>0</v>
      </c>
      <c r="C10" s="80"/>
      <c r="D10" s="80"/>
      <c r="E10" s="80" t="s">
        <v>2</v>
      </c>
      <c r="F10" s="81" t="s">
        <v>54</v>
      </c>
      <c r="G10" s="81" t="s">
        <v>10</v>
      </c>
      <c r="H10" s="82"/>
    </row>
    <row r="11" spans="1:11" ht="27">
      <c r="A11" s="79"/>
      <c r="B11" s="40" t="s">
        <v>11</v>
      </c>
      <c r="C11" s="43" t="s">
        <v>56</v>
      </c>
      <c r="D11" s="41" t="s">
        <v>57</v>
      </c>
      <c r="E11" s="85"/>
      <c r="F11" s="83"/>
      <c r="G11" s="83"/>
      <c r="H11" s="84"/>
      <c r="K11" s="18"/>
    </row>
    <row r="12" spans="1:11" ht="20.100000000000001" customHeight="1">
      <c r="A12" s="15" t="s">
        <v>32</v>
      </c>
      <c r="B12" s="16">
        <f>SUM(B13:B35)</f>
        <v>483135</v>
      </c>
      <c r="C12" s="16">
        <f>SUM(C13:C35)</f>
        <v>481831</v>
      </c>
      <c r="D12" s="16">
        <f>SUM(D13:D35)</f>
        <v>1304</v>
      </c>
      <c r="E12" s="17">
        <f>ROUNDUP(B12*0.15,0)</f>
        <v>72471</v>
      </c>
      <c r="F12" s="21"/>
      <c r="G12" s="73"/>
      <c r="H12" s="74"/>
      <c r="K12" s="18"/>
    </row>
    <row r="13" spans="1:11" ht="20.100000000000001" customHeight="1">
      <c r="A13" s="9" t="s">
        <v>15</v>
      </c>
      <c r="B13" s="7">
        <f>SUM(C13,D13)</f>
        <v>37711</v>
      </c>
      <c r="C13" s="23">
        <v>37588</v>
      </c>
      <c r="D13" s="44">
        <v>123</v>
      </c>
      <c r="E13" s="19">
        <f t="shared" ref="E13:E35" si="0">ROUNDUP(B13*0.15,0)</f>
        <v>5657</v>
      </c>
      <c r="F13" s="20">
        <v>4831.3500000000004</v>
      </c>
      <c r="G13" s="55"/>
      <c r="H13" s="56"/>
      <c r="J13" s="18"/>
    </row>
    <row r="14" spans="1:11" ht="20.100000000000001" customHeight="1">
      <c r="A14" s="9" t="s">
        <v>16</v>
      </c>
      <c r="B14" s="7">
        <f t="shared" ref="B14:B35" si="1">SUM(C14,D14)</f>
        <v>34936</v>
      </c>
      <c r="C14" s="23">
        <v>34858</v>
      </c>
      <c r="D14" s="44">
        <v>78</v>
      </c>
      <c r="E14" s="19">
        <f t="shared" si="0"/>
        <v>5241</v>
      </c>
      <c r="F14" s="20">
        <v>4831.3500000000004</v>
      </c>
      <c r="G14" s="55"/>
      <c r="H14" s="56"/>
      <c r="J14" s="18"/>
    </row>
    <row r="15" spans="1:11" ht="20.100000000000001" customHeight="1">
      <c r="A15" s="12" t="s">
        <v>37</v>
      </c>
      <c r="B15" s="7">
        <f t="shared" si="1"/>
        <v>23533</v>
      </c>
      <c r="C15" s="23">
        <v>23478</v>
      </c>
      <c r="D15" s="44">
        <v>55</v>
      </c>
      <c r="E15" s="19">
        <f t="shared" si="0"/>
        <v>3530</v>
      </c>
      <c r="F15" s="20">
        <f>E15</f>
        <v>3530</v>
      </c>
      <c r="G15" s="55"/>
      <c r="H15" s="88"/>
      <c r="J15" s="18"/>
    </row>
    <row r="16" spans="1:11" ht="20.100000000000001" customHeight="1">
      <c r="A16" s="9" t="s">
        <v>38</v>
      </c>
      <c r="B16" s="7">
        <f t="shared" si="1"/>
        <v>36351</v>
      </c>
      <c r="C16" s="23">
        <v>36287</v>
      </c>
      <c r="D16" s="44">
        <v>64</v>
      </c>
      <c r="E16" s="19">
        <f t="shared" si="0"/>
        <v>5453</v>
      </c>
      <c r="F16" s="20">
        <v>4831.3500000000004</v>
      </c>
      <c r="G16" s="57"/>
      <c r="H16" s="58"/>
      <c r="J16" s="18"/>
    </row>
    <row r="17" spans="1:11" ht="20.100000000000001" customHeight="1">
      <c r="A17" s="9" t="s">
        <v>39</v>
      </c>
      <c r="B17" s="7">
        <f t="shared" si="1"/>
        <v>25640</v>
      </c>
      <c r="C17" s="23">
        <v>25581</v>
      </c>
      <c r="D17" s="23">
        <v>59</v>
      </c>
      <c r="E17" s="19">
        <f t="shared" si="0"/>
        <v>3846</v>
      </c>
      <c r="F17" s="20">
        <f>E17</f>
        <v>3846</v>
      </c>
      <c r="G17" s="57"/>
      <c r="H17" s="60"/>
      <c r="J17" s="18"/>
    </row>
    <row r="18" spans="1:11" ht="20.100000000000001" customHeight="1">
      <c r="A18" s="9" t="s">
        <v>17</v>
      </c>
      <c r="B18" s="7">
        <f t="shared" si="1"/>
        <v>29019</v>
      </c>
      <c r="C18" s="23">
        <v>28955</v>
      </c>
      <c r="D18" s="44">
        <v>64</v>
      </c>
      <c r="E18" s="19">
        <f t="shared" si="0"/>
        <v>4353</v>
      </c>
      <c r="F18" s="20">
        <f t="shared" ref="F18:F34" si="2">E18</f>
        <v>4353</v>
      </c>
      <c r="G18" s="55"/>
      <c r="H18" s="56"/>
      <c r="J18" s="18"/>
    </row>
    <row r="19" spans="1:11" ht="20.100000000000001" customHeight="1">
      <c r="A19" s="9" t="s">
        <v>18</v>
      </c>
      <c r="B19" s="7">
        <f t="shared" si="1"/>
        <v>5661</v>
      </c>
      <c r="C19" s="23">
        <v>5653</v>
      </c>
      <c r="D19" s="44">
        <v>8</v>
      </c>
      <c r="E19" s="19">
        <f t="shared" si="0"/>
        <v>850</v>
      </c>
      <c r="F19" s="20">
        <f t="shared" si="2"/>
        <v>850</v>
      </c>
      <c r="G19" s="55"/>
      <c r="H19" s="56"/>
      <c r="J19" s="18"/>
    </row>
    <row r="20" spans="1:11" ht="20.100000000000001" customHeight="1">
      <c r="A20" s="9" t="s">
        <v>19</v>
      </c>
      <c r="B20" s="7">
        <f t="shared" si="1"/>
        <v>8391</v>
      </c>
      <c r="C20" s="23">
        <v>8371</v>
      </c>
      <c r="D20" s="44">
        <v>20</v>
      </c>
      <c r="E20" s="19">
        <f t="shared" si="0"/>
        <v>1259</v>
      </c>
      <c r="F20" s="20">
        <f t="shared" si="2"/>
        <v>1259</v>
      </c>
      <c r="G20" s="55"/>
      <c r="H20" s="56"/>
      <c r="J20" s="18"/>
    </row>
    <row r="21" spans="1:11" ht="20.100000000000001" customHeight="1">
      <c r="A21" s="9" t="s">
        <v>20</v>
      </c>
      <c r="B21" s="7">
        <f t="shared" si="1"/>
        <v>25838</v>
      </c>
      <c r="C21" s="23">
        <v>25793</v>
      </c>
      <c r="D21" s="44">
        <v>45</v>
      </c>
      <c r="E21" s="19">
        <f t="shared" si="0"/>
        <v>3876</v>
      </c>
      <c r="F21" s="20">
        <f t="shared" si="2"/>
        <v>3876</v>
      </c>
      <c r="G21" s="55"/>
      <c r="H21" s="56"/>
      <c r="J21" s="18"/>
    </row>
    <row r="22" spans="1:11" ht="20.100000000000001" customHeight="1">
      <c r="A22" s="9" t="s">
        <v>21</v>
      </c>
      <c r="B22" s="7">
        <f t="shared" si="1"/>
        <v>19571</v>
      </c>
      <c r="C22" s="23">
        <v>19462</v>
      </c>
      <c r="D22" s="44">
        <v>109</v>
      </c>
      <c r="E22" s="19">
        <f t="shared" si="0"/>
        <v>2936</v>
      </c>
      <c r="F22" s="20">
        <f t="shared" si="2"/>
        <v>2936</v>
      </c>
      <c r="G22" s="55"/>
      <c r="H22" s="56"/>
      <c r="J22" s="18"/>
    </row>
    <row r="23" spans="1:11" ht="20.100000000000001" customHeight="1">
      <c r="A23" s="9" t="s">
        <v>22</v>
      </c>
      <c r="B23" s="7">
        <f t="shared" si="1"/>
        <v>11339</v>
      </c>
      <c r="C23" s="23">
        <v>11279</v>
      </c>
      <c r="D23" s="44">
        <v>60</v>
      </c>
      <c r="E23" s="19">
        <f t="shared" si="0"/>
        <v>1701</v>
      </c>
      <c r="F23" s="20">
        <f t="shared" si="2"/>
        <v>1701</v>
      </c>
      <c r="G23" s="55"/>
      <c r="H23" s="56"/>
      <c r="J23" s="18"/>
    </row>
    <row r="24" spans="1:11" ht="20.100000000000001" customHeight="1">
      <c r="A24" s="9" t="s">
        <v>23</v>
      </c>
      <c r="B24" s="7">
        <f t="shared" si="1"/>
        <v>12122</v>
      </c>
      <c r="C24" s="23">
        <v>12088</v>
      </c>
      <c r="D24" s="44">
        <v>34</v>
      </c>
      <c r="E24" s="19">
        <f t="shared" si="0"/>
        <v>1819</v>
      </c>
      <c r="F24" s="20">
        <f t="shared" si="2"/>
        <v>1819</v>
      </c>
      <c r="G24" s="55"/>
      <c r="H24" s="56"/>
      <c r="J24" s="18"/>
    </row>
    <row r="25" spans="1:11" ht="20.100000000000001" customHeight="1">
      <c r="A25" s="9" t="s">
        <v>24</v>
      </c>
      <c r="B25" s="7">
        <f t="shared" si="1"/>
        <v>11474</v>
      </c>
      <c r="C25" s="23">
        <v>11399</v>
      </c>
      <c r="D25" s="44">
        <v>75</v>
      </c>
      <c r="E25" s="19">
        <f t="shared" si="0"/>
        <v>1722</v>
      </c>
      <c r="F25" s="20">
        <f t="shared" si="2"/>
        <v>1722</v>
      </c>
      <c r="G25" s="55"/>
      <c r="H25" s="56"/>
      <c r="J25" s="18"/>
    </row>
    <row r="26" spans="1:11" ht="20.100000000000001" customHeight="1">
      <c r="A26" s="9" t="s">
        <v>25</v>
      </c>
      <c r="B26" s="7">
        <f t="shared" si="1"/>
        <v>16719</v>
      </c>
      <c r="C26" s="23">
        <v>16699</v>
      </c>
      <c r="D26" s="44">
        <v>20</v>
      </c>
      <c r="E26" s="19">
        <f t="shared" si="0"/>
        <v>2508</v>
      </c>
      <c r="F26" s="20">
        <f t="shared" si="2"/>
        <v>2508</v>
      </c>
      <c r="G26" s="55"/>
      <c r="H26" s="56"/>
      <c r="J26" s="18"/>
    </row>
    <row r="27" spans="1:11" ht="20.100000000000001" customHeight="1">
      <c r="A27" s="9" t="s">
        <v>26</v>
      </c>
      <c r="B27" s="7">
        <f t="shared" si="1"/>
        <v>14826</v>
      </c>
      <c r="C27" s="23">
        <v>14777</v>
      </c>
      <c r="D27" s="44">
        <v>49</v>
      </c>
      <c r="E27" s="19">
        <f t="shared" si="0"/>
        <v>2224</v>
      </c>
      <c r="F27" s="20">
        <f t="shared" si="2"/>
        <v>2224</v>
      </c>
      <c r="G27" s="55"/>
      <c r="H27" s="56"/>
      <c r="J27" s="18"/>
    </row>
    <row r="28" spans="1:11" ht="20.100000000000001" customHeight="1">
      <c r="A28" s="9" t="s">
        <v>27</v>
      </c>
      <c r="B28" s="7">
        <f t="shared" si="1"/>
        <v>8846</v>
      </c>
      <c r="C28" s="23">
        <v>8822</v>
      </c>
      <c r="D28" s="44">
        <v>24</v>
      </c>
      <c r="E28" s="19">
        <f t="shared" si="0"/>
        <v>1327</v>
      </c>
      <c r="F28" s="20">
        <f t="shared" si="2"/>
        <v>1327</v>
      </c>
      <c r="G28" s="55"/>
      <c r="H28" s="56"/>
      <c r="J28" s="18"/>
    </row>
    <row r="29" spans="1:11" ht="20.100000000000001" customHeight="1">
      <c r="A29" s="9" t="s">
        <v>40</v>
      </c>
      <c r="B29" s="7">
        <f t="shared" si="1"/>
        <v>28159</v>
      </c>
      <c r="C29" s="24">
        <v>28032</v>
      </c>
      <c r="D29" s="44">
        <v>127</v>
      </c>
      <c r="E29" s="19">
        <f t="shared" si="0"/>
        <v>4224</v>
      </c>
      <c r="F29" s="20">
        <f t="shared" si="2"/>
        <v>4224</v>
      </c>
      <c r="G29" s="55"/>
      <c r="H29" s="56"/>
      <c r="J29" s="18"/>
    </row>
    <row r="30" spans="1:11" ht="20.100000000000001" customHeight="1">
      <c r="A30" s="9" t="s">
        <v>41</v>
      </c>
      <c r="B30" s="7">
        <f t="shared" si="1"/>
        <v>19458</v>
      </c>
      <c r="C30" s="24">
        <v>19429</v>
      </c>
      <c r="D30" s="44">
        <v>29</v>
      </c>
      <c r="E30" s="19">
        <f t="shared" si="0"/>
        <v>2919</v>
      </c>
      <c r="F30" s="20">
        <f t="shared" si="2"/>
        <v>2919</v>
      </c>
      <c r="G30" s="55"/>
      <c r="H30" s="56"/>
      <c r="J30" s="18"/>
    </row>
    <row r="31" spans="1:11" ht="20.100000000000001" customHeight="1">
      <c r="A31" s="9" t="s">
        <v>42</v>
      </c>
      <c r="B31" s="7">
        <f t="shared" si="1"/>
        <v>18630</v>
      </c>
      <c r="C31" s="24">
        <v>18605</v>
      </c>
      <c r="D31" s="44">
        <v>25</v>
      </c>
      <c r="E31" s="19">
        <f t="shared" si="0"/>
        <v>2795</v>
      </c>
      <c r="F31" s="20">
        <f t="shared" si="2"/>
        <v>2795</v>
      </c>
      <c r="G31" s="55"/>
      <c r="H31" s="56"/>
      <c r="J31" s="18"/>
      <c r="K31">
        <v>3</v>
      </c>
    </row>
    <row r="32" spans="1:11" ht="20.100000000000001" customHeight="1">
      <c r="A32" s="9" t="s">
        <v>43</v>
      </c>
      <c r="B32" s="7">
        <f t="shared" si="1"/>
        <v>21953</v>
      </c>
      <c r="C32" s="24">
        <v>21887</v>
      </c>
      <c r="D32" s="44">
        <v>66</v>
      </c>
      <c r="E32" s="19">
        <f t="shared" si="0"/>
        <v>3293</v>
      </c>
      <c r="F32" s="20">
        <f t="shared" si="2"/>
        <v>3293</v>
      </c>
      <c r="G32" s="57"/>
      <c r="H32" s="58"/>
      <c r="J32" s="18"/>
    </row>
    <row r="33" spans="1:11" ht="20.100000000000001" customHeight="1">
      <c r="A33" s="14" t="s">
        <v>51</v>
      </c>
      <c r="B33" s="7">
        <f t="shared" si="1"/>
        <v>20767</v>
      </c>
      <c r="C33" s="25">
        <v>20693</v>
      </c>
      <c r="D33" s="44">
        <v>74</v>
      </c>
      <c r="E33" s="19">
        <f t="shared" si="0"/>
        <v>3116</v>
      </c>
      <c r="F33" s="20">
        <f t="shared" si="2"/>
        <v>3116</v>
      </c>
      <c r="G33" s="59"/>
      <c r="H33" s="58"/>
      <c r="J33" s="18"/>
    </row>
    <row r="34" spans="1:11" ht="20.100000000000001" customHeight="1">
      <c r="A34" s="14" t="s">
        <v>52</v>
      </c>
      <c r="B34" s="7">
        <f t="shared" si="1"/>
        <v>17884</v>
      </c>
      <c r="C34" s="25">
        <v>17853</v>
      </c>
      <c r="D34" s="44">
        <v>31</v>
      </c>
      <c r="E34" s="19">
        <f t="shared" si="0"/>
        <v>2683</v>
      </c>
      <c r="F34" s="20">
        <f t="shared" si="2"/>
        <v>2683</v>
      </c>
      <c r="G34" s="57"/>
      <c r="H34" s="60"/>
      <c r="J34" s="18"/>
    </row>
    <row r="35" spans="1:11" ht="20.100000000000001" customHeight="1" thickBot="1">
      <c r="A35" s="10" t="s">
        <v>53</v>
      </c>
      <c r="B35" s="37">
        <f t="shared" si="1"/>
        <v>34307</v>
      </c>
      <c r="C35" s="26">
        <v>34242</v>
      </c>
      <c r="D35" s="26">
        <v>65</v>
      </c>
      <c r="E35" s="38">
        <f t="shared" si="0"/>
        <v>5147</v>
      </c>
      <c r="F35" s="22">
        <v>4831.3500000000004</v>
      </c>
      <c r="G35" s="53"/>
      <c r="H35" s="54"/>
      <c r="J35" s="18"/>
    </row>
    <row r="36" spans="1:11" ht="4.5" customHeight="1"/>
    <row r="37" spans="1:11" ht="18" customHeight="1">
      <c r="A37" s="61" t="s">
        <v>58</v>
      </c>
      <c r="B37" s="63"/>
      <c r="C37" s="63"/>
      <c r="D37" s="63"/>
      <c r="E37" s="63"/>
      <c r="F37" s="63"/>
      <c r="G37" s="63"/>
      <c r="H37" s="63"/>
    </row>
    <row r="38" spans="1:11" ht="21" customHeight="1">
      <c r="A38" s="61" t="s">
        <v>50</v>
      </c>
      <c r="B38" s="62"/>
      <c r="C38" s="62"/>
      <c r="D38" s="62"/>
      <c r="E38" s="2"/>
      <c r="F38" s="2"/>
      <c r="G38" s="2"/>
      <c r="H38" s="2"/>
    </row>
    <row r="40" spans="1:11" ht="21" thickBot="1">
      <c r="A40" s="4" t="s">
        <v>28</v>
      </c>
      <c r="B40" s="5"/>
      <c r="H40" s="3" t="s">
        <v>36</v>
      </c>
      <c r="K40" s="18"/>
    </row>
    <row r="41" spans="1:11" ht="21.75" customHeight="1">
      <c r="A41" s="69" t="s">
        <v>29</v>
      </c>
      <c r="B41" s="64" t="s">
        <v>3</v>
      </c>
      <c r="C41" s="64" t="s">
        <v>4</v>
      </c>
      <c r="D41" s="64" t="s">
        <v>5</v>
      </c>
      <c r="E41" s="64"/>
      <c r="F41" s="64"/>
      <c r="G41" s="64" t="s">
        <v>6</v>
      </c>
      <c r="H41" s="66" t="s">
        <v>7</v>
      </c>
      <c r="K41" s="18"/>
    </row>
    <row r="42" spans="1:11" ht="21.75" customHeight="1">
      <c r="A42" s="70"/>
      <c r="B42" s="65"/>
      <c r="C42" s="65"/>
      <c r="D42" s="42" t="s">
        <v>1</v>
      </c>
      <c r="E42" s="42" t="s">
        <v>8</v>
      </c>
      <c r="F42" s="42" t="s">
        <v>9</v>
      </c>
      <c r="G42" s="65"/>
      <c r="H42" s="67"/>
    </row>
    <row r="43" spans="1:11" ht="20.45" customHeight="1">
      <c r="A43" s="27" t="s">
        <v>31</v>
      </c>
      <c r="B43" s="28" t="s">
        <v>33</v>
      </c>
      <c r="C43" s="28" t="s">
        <v>1</v>
      </c>
      <c r="D43" s="29">
        <f>SUM(D44:D45)</f>
        <v>59884</v>
      </c>
      <c r="E43" s="29">
        <f>SUM(E44:E45)</f>
        <v>59765</v>
      </c>
      <c r="F43" s="29">
        <f>SUM(F44:F45)</f>
        <v>119</v>
      </c>
      <c r="G43" s="30">
        <f>ROUNDUP(D43*0.2,0)</f>
        <v>11977</v>
      </c>
      <c r="H43" s="8"/>
    </row>
    <row r="44" spans="1:11" ht="20.45" customHeight="1">
      <c r="A44" s="9"/>
      <c r="B44" s="13"/>
      <c r="C44" s="13" t="s">
        <v>37</v>
      </c>
      <c r="D44" s="46">
        <f>SUM(E44:F44)</f>
        <v>23533</v>
      </c>
      <c r="E44" s="45">
        <v>23478</v>
      </c>
      <c r="F44" s="44">
        <v>55</v>
      </c>
      <c r="G44" s="31">
        <f t="shared" ref="G44:G71" si="3">ROUNDUP(D44*0.2,0)</f>
        <v>4707</v>
      </c>
      <c r="H44" s="50"/>
    </row>
    <row r="45" spans="1:11" ht="20.45" customHeight="1">
      <c r="A45" s="9"/>
      <c r="B45" s="13"/>
      <c r="C45" s="13" t="s">
        <v>38</v>
      </c>
      <c r="D45" s="46">
        <f>SUM(E45:F45)</f>
        <v>36351</v>
      </c>
      <c r="E45" s="45">
        <v>36287</v>
      </c>
      <c r="F45" s="44">
        <v>64</v>
      </c>
      <c r="G45" s="31">
        <f t="shared" si="3"/>
        <v>7271</v>
      </c>
      <c r="H45" s="50"/>
    </row>
    <row r="46" spans="1:11" ht="20.45" customHeight="1">
      <c r="A46" s="32"/>
      <c r="B46" s="28" t="s">
        <v>45</v>
      </c>
      <c r="C46" s="28" t="s">
        <v>1</v>
      </c>
      <c r="D46" s="29">
        <f>SUM(D47:D53)</f>
        <v>94897</v>
      </c>
      <c r="E46" s="29">
        <f>SUM(E47:E53)</f>
        <v>94526</v>
      </c>
      <c r="F46" s="29">
        <f>SUM(F47:F53)</f>
        <v>371</v>
      </c>
      <c r="G46" s="30">
        <f t="shared" si="3"/>
        <v>18980</v>
      </c>
      <c r="H46" s="8"/>
      <c r="K46" s="18"/>
    </row>
    <row r="47" spans="1:11" ht="20.45" customHeight="1">
      <c r="A47" s="9"/>
      <c r="B47" s="13"/>
      <c r="C47" s="13" t="s">
        <v>21</v>
      </c>
      <c r="D47" s="46">
        <f t="shared" ref="D47:D53" si="4">SUM(E47:F47)</f>
        <v>19571</v>
      </c>
      <c r="E47" s="45">
        <v>19462</v>
      </c>
      <c r="F47" s="44">
        <v>109</v>
      </c>
      <c r="G47" s="31">
        <f t="shared" si="3"/>
        <v>3915</v>
      </c>
      <c r="H47" s="50">
        <v>948.97</v>
      </c>
      <c r="K47" s="18"/>
    </row>
    <row r="48" spans="1:11" ht="20.45" customHeight="1">
      <c r="A48" s="9"/>
      <c r="B48" s="13"/>
      <c r="C48" s="13" t="s">
        <v>22</v>
      </c>
      <c r="D48" s="46">
        <f t="shared" si="4"/>
        <v>11339</v>
      </c>
      <c r="E48" s="45">
        <v>11279</v>
      </c>
      <c r="F48" s="44">
        <v>60</v>
      </c>
      <c r="G48" s="31">
        <f t="shared" si="3"/>
        <v>2268</v>
      </c>
      <c r="H48" s="50">
        <v>948.97</v>
      </c>
      <c r="I48" s="6"/>
      <c r="J48" s="6"/>
      <c r="K48" s="6"/>
    </row>
    <row r="49" spans="1:11" ht="20.45" customHeight="1">
      <c r="A49" s="9"/>
      <c r="B49" s="13"/>
      <c r="C49" s="13" t="s">
        <v>23</v>
      </c>
      <c r="D49" s="46">
        <f t="shared" si="4"/>
        <v>12122</v>
      </c>
      <c r="E49" s="45">
        <v>12088</v>
      </c>
      <c r="F49" s="44">
        <v>34</v>
      </c>
      <c r="G49" s="31">
        <f t="shared" si="3"/>
        <v>2425</v>
      </c>
      <c r="H49" s="50">
        <v>948.97</v>
      </c>
    </row>
    <row r="50" spans="1:11" ht="20.45" customHeight="1">
      <c r="A50" s="9"/>
      <c r="B50" s="13"/>
      <c r="C50" s="13" t="s">
        <v>24</v>
      </c>
      <c r="D50" s="46">
        <f t="shared" si="4"/>
        <v>11474</v>
      </c>
      <c r="E50" s="45">
        <v>11399</v>
      </c>
      <c r="F50" s="44">
        <v>75</v>
      </c>
      <c r="G50" s="31">
        <f t="shared" si="3"/>
        <v>2295</v>
      </c>
      <c r="H50" s="50">
        <v>948.97</v>
      </c>
    </row>
    <row r="51" spans="1:11" ht="20.45" customHeight="1">
      <c r="A51" s="9"/>
      <c r="B51" s="13"/>
      <c r="C51" s="13" t="s">
        <v>25</v>
      </c>
      <c r="D51" s="46">
        <f t="shared" si="4"/>
        <v>16719</v>
      </c>
      <c r="E51" s="45">
        <v>16699</v>
      </c>
      <c r="F51" s="44">
        <v>20</v>
      </c>
      <c r="G51" s="31">
        <f t="shared" si="3"/>
        <v>3344</v>
      </c>
      <c r="H51" s="50">
        <v>948.97</v>
      </c>
    </row>
    <row r="52" spans="1:11" ht="20.45" customHeight="1">
      <c r="A52" s="9"/>
      <c r="B52" s="13"/>
      <c r="C52" s="13" t="s">
        <v>26</v>
      </c>
      <c r="D52" s="46">
        <f t="shared" si="4"/>
        <v>14826</v>
      </c>
      <c r="E52" s="45">
        <v>14777</v>
      </c>
      <c r="F52" s="44">
        <v>49</v>
      </c>
      <c r="G52" s="31">
        <f t="shared" si="3"/>
        <v>2966</v>
      </c>
      <c r="H52" s="50">
        <v>948.97</v>
      </c>
    </row>
    <row r="53" spans="1:11" ht="20.45" customHeight="1">
      <c r="A53" s="9"/>
      <c r="B53" s="13"/>
      <c r="C53" s="13" t="s">
        <v>27</v>
      </c>
      <c r="D53" s="46">
        <f t="shared" si="4"/>
        <v>8846</v>
      </c>
      <c r="E53" s="45">
        <v>8822</v>
      </c>
      <c r="F53" s="44">
        <v>24</v>
      </c>
      <c r="G53" s="31">
        <f t="shared" si="3"/>
        <v>1770</v>
      </c>
      <c r="H53" s="50">
        <v>948.97</v>
      </c>
    </row>
    <row r="54" spans="1:11" ht="20.45" customHeight="1">
      <c r="A54" s="9"/>
      <c r="B54" s="33" t="s">
        <v>34</v>
      </c>
      <c r="C54" s="33" t="s">
        <v>1</v>
      </c>
      <c r="D54" s="34">
        <f>SUM(D55:D58)</f>
        <v>68909</v>
      </c>
      <c r="E54" s="34">
        <f t="shared" ref="E54:F54" si="5">SUM(E55:E58)</f>
        <v>68772</v>
      </c>
      <c r="F54" s="34">
        <f t="shared" si="5"/>
        <v>137</v>
      </c>
      <c r="G54" s="30">
        <f t="shared" si="3"/>
        <v>13782</v>
      </c>
      <c r="H54" s="11"/>
      <c r="K54" s="18"/>
    </row>
    <row r="55" spans="1:11" ht="20.45" customHeight="1">
      <c r="A55" s="9"/>
      <c r="B55" s="13"/>
      <c r="C55" s="13" t="s">
        <v>17</v>
      </c>
      <c r="D55" s="46">
        <f>SUM(E55:F55)</f>
        <v>29019</v>
      </c>
      <c r="E55" s="45">
        <v>28955</v>
      </c>
      <c r="F55" s="44">
        <v>64</v>
      </c>
      <c r="G55" s="31">
        <f t="shared" si="3"/>
        <v>5804</v>
      </c>
      <c r="H55" s="51">
        <v>689.09</v>
      </c>
      <c r="K55" s="18"/>
    </row>
    <row r="56" spans="1:11" ht="20.45" customHeight="1">
      <c r="A56" s="9"/>
      <c r="B56" s="13"/>
      <c r="C56" s="13" t="s">
        <v>18</v>
      </c>
      <c r="D56" s="46">
        <f>SUM(E56:F56)</f>
        <v>5661</v>
      </c>
      <c r="E56" s="45">
        <v>5653</v>
      </c>
      <c r="F56" s="44">
        <v>8</v>
      </c>
      <c r="G56" s="31">
        <f t="shared" si="3"/>
        <v>1133</v>
      </c>
      <c r="H56" s="51">
        <v>689.09</v>
      </c>
    </row>
    <row r="57" spans="1:11" ht="20.45" customHeight="1">
      <c r="A57" s="9"/>
      <c r="B57" s="13"/>
      <c r="C57" s="13" t="s">
        <v>19</v>
      </c>
      <c r="D57" s="46">
        <f>SUM(E57:F57)</f>
        <v>8391</v>
      </c>
      <c r="E57" s="45">
        <v>8371</v>
      </c>
      <c r="F57" s="44">
        <v>20</v>
      </c>
      <c r="G57" s="31">
        <f t="shared" si="3"/>
        <v>1679</v>
      </c>
      <c r="H57" s="51">
        <v>689.09</v>
      </c>
    </row>
    <row r="58" spans="1:11" ht="20.45" customHeight="1">
      <c r="A58" s="9"/>
      <c r="B58" s="13"/>
      <c r="C58" s="13" t="s">
        <v>20</v>
      </c>
      <c r="D58" s="46">
        <f>SUM(E58:F58)</f>
        <v>25838</v>
      </c>
      <c r="E58" s="44">
        <v>25793</v>
      </c>
      <c r="F58" s="44">
        <v>45</v>
      </c>
      <c r="G58" s="31">
        <f t="shared" si="3"/>
        <v>5168</v>
      </c>
      <c r="H58" s="51">
        <v>689.09</v>
      </c>
    </row>
    <row r="59" spans="1:11" ht="20.45" customHeight="1">
      <c r="A59" s="9"/>
      <c r="B59" s="33" t="s">
        <v>46</v>
      </c>
      <c r="C59" s="33" t="s">
        <v>1</v>
      </c>
      <c r="D59" s="34">
        <f>SUM(D60:D61)</f>
        <v>72647</v>
      </c>
      <c r="E59" s="34">
        <f>SUM(E60:E61)</f>
        <v>72446</v>
      </c>
      <c r="F59" s="34">
        <f>SUM(F60:F61)</f>
        <v>201</v>
      </c>
      <c r="G59" s="30">
        <f t="shared" si="3"/>
        <v>14530</v>
      </c>
      <c r="H59" s="11"/>
      <c r="K59" s="18"/>
    </row>
    <row r="60" spans="1:11" ht="20.45" customHeight="1">
      <c r="A60" s="9"/>
      <c r="B60" s="13"/>
      <c r="C60" s="35" t="s">
        <v>15</v>
      </c>
      <c r="D60" s="46">
        <f>SUM(E60:F60)</f>
        <v>37711</v>
      </c>
      <c r="E60" s="44">
        <v>37588</v>
      </c>
      <c r="F60" s="44">
        <v>123</v>
      </c>
      <c r="G60" s="31">
        <f t="shared" si="3"/>
        <v>7543</v>
      </c>
      <c r="H60" s="50"/>
      <c r="K60" s="18"/>
    </row>
    <row r="61" spans="1:11" ht="20.45" customHeight="1">
      <c r="A61" s="9"/>
      <c r="B61" s="13"/>
      <c r="C61" s="13" t="s">
        <v>16</v>
      </c>
      <c r="D61" s="46">
        <f>SUM(E61:F61)</f>
        <v>34936</v>
      </c>
      <c r="E61" s="44">
        <v>34858</v>
      </c>
      <c r="F61" s="44">
        <v>78</v>
      </c>
      <c r="G61" s="31">
        <f t="shared" si="3"/>
        <v>6988</v>
      </c>
      <c r="H61" s="50"/>
    </row>
    <row r="62" spans="1:11" ht="20.45" customHeight="1">
      <c r="A62" s="9"/>
      <c r="B62" s="33" t="s">
        <v>47</v>
      </c>
      <c r="C62" s="33" t="s">
        <v>1</v>
      </c>
      <c r="D62" s="34">
        <f>SUM(D63:D66)</f>
        <v>86244</v>
      </c>
      <c r="E62" s="34">
        <f>SUM(E63:E66)</f>
        <v>86014</v>
      </c>
      <c r="F62" s="34">
        <f>SUM(F63:F66)</f>
        <v>230</v>
      </c>
      <c r="G62" s="30">
        <f t="shared" si="3"/>
        <v>17249</v>
      </c>
      <c r="H62" s="11"/>
      <c r="J62" s="18"/>
      <c r="K62" s="18"/>
    </row>
    <row r="63" spans="1:11" ht="20.45" customHeight="1">
      <c r="A63" s="9"/>
      <c r="B63" s="13"/>
      <c r="C63" s="13" t="s">
        <v>39</v>
      </c>
      <c r="D63" s="46">
        <f>SUM(E63:F63)</f>
        <v>25640</v>
      </c>
      <c r="E63" s="44">
        <v>25581</v>
      </c>
      <c r="F63" s="44">
        <v>59</v>
      </c>
      <c r="G63" s="31">
        <f t="shared" si="3"/>
        <v>5128</v>
      </c>
      <c r="H63" s="50">
        <v>862.44</v>
      </c>
      <c r="K63" s="18"/>
    </row>
    <row r="64" spans="1:11" ht="20.45" customHeight="1">
      <c r="A64" s="9"/>
      <c r="B64" s="13"/>
      <c r="C64" s="13" t="s">
        <v>43</v>
      </c>
      <c r="D64" s="46">
        <f>SUM(E64:F64)</f>
        <v>21953</v>
      </c>
      <c r="E64" s="44">
        <v>21887</v>
      </c>
      <c r="F64" s="44">
        <v>66</v>
      </c>
      <c r="G64" s="31">
        <f t="shared" si="3"/>
        <v>4391</v>
      </c>
      <c r="H64" s="50">
        <v>862.44</v>
      </c>
    </row>
    <row r="65" spans="1:11" ht="20.45" customHeight="1">
      <c r="A65" s="9"/>
      <c r="B65" s="13"/>
      <c r="C65" s="13" t="s">
        <v>44</v>
      </c>
      <c r="D65" s="46">
        <f>SUM(E65:F65)</f>
        <v>20767</v>
      </c>
      <c r="E65" s="44">
        <v>20693</v>
      </c>
      <c r="F65" s="44">
        <v>74</v>
      </c>
      <c r="G65" s="31">
        <f t="shared" si="3"/>
        <v>4154</v>
      </c>
      <c r="H65" s="50">
        <v>862.44</v>
      </c>
    </row>
    <row r="66" spans="1:11" ht="20.45" customHeight="1">
      <c r="A66" s="9"/>
      <c r="B66" s="13"/>
      <c r="C66" s="13" t="s">
        <v>52</v>
      </c>
      <c r="D66" s="46">
        <f>SUM(E66:F66)</f>
        <v>17884</v>
      </c>
      <c r="E66" s="44">
        <v>17853</v>
      </c>
      <c r="F66" s="44">
        <v>31</v>
      </c>
      <c r="G66" s="31">
        <f t="shared" si="3"/>
        <v>3577</v>
      </c>
      <c r="H66" s="50">
        <v>862.44</v>
      </c>
    </row>
    <row r="67" spans="1:11" ht="20.45" customHeight="1">
      <c r="A67" s="9"/>
      <c r="B67" s="33" t="s">
        <v>48</v>
      </c>
      <c r="C67" s="33" t="s">
        <v>1</v>
      </c>
      <c r="D67" s="34">
        <f>SUM(D68:D71)</f>
        <v>100554</v>
      </c>
      <c r="E67" s="34">
        <f t="shared" ref="E67:F67" si="6">SUM(E68:E71)</f>
        <v>100308</v>
      </c>
      <c r="F67" s="34">
        <f t="shared" si="6"/>
        <v>246</v>
      </c>
      <c r="G67" s="30">
        <f t="shared" si="3"/>
        <v>20111</v>
      </c>
      <c r="H67" s="11"/>
      <c r="K67" s="18"/>
    </row>
    <row r="68" spans="1:11" ht="20.45" customHeight="1">
      <c r="A68" s="9"/>
      <c r="B68" s="13"/>
      <c r="C68" s="13" t="s">
        <v>40</v>
      </c>
      <c r="D68" s="46">
        <f>SUM(E68:F68)</f>
        <v>28159</v>
      </c>
      <c r="E68" s="44">
        <v>28032</v>
      </c>
      <c r="F68" s="44">
        <v>127</v>
      </c>
      <c r="G68" s="31">
        <f t="shared" si="3"/>
        <v>5632</v>
      </c>
      <c r="H68" s="50">
        <v>1005.54</v>
      </c>
      <c r="K68" s="18"/>
    </row>
    <row r="69" spans="1:11" ht="20.45" customHeight="1">
      <c r="A69" s="9"/>
      <c r="B69" s="13"/>
      <c r="C69" s="13" t="s">
        <v>41</v>
      </c>
      <c r="D69" s="46">
        <f>SUM(E69:F69)</f>
        <v>19458</v>
      </c>
      <c r="E69" s="44">
        <v>19429</v>
      </c>
      <c r="F69" s="44">
        <v>29</v>
      </c>
      <c r="G69" s="31">
        <f t="shared" si="3"/>
        <v>3892</v>
      </c>
      <c r="H69" s="50">
        <v>1005.54</v>
      </c>
    </row>
    <row r="70" spans="1:11" ht="20.45" customHeight="1">
      <c r="A70" s="9"/>
      <c r="B70" s="13"/>
      <c r="C70" s="13" t="s">
        <v>42</v>
      </c>
      <c r="D70" s="46">
        <f>SUM(E70:F70)</f>
        <v>18630</v>
      </c>
      <c r="E70" s="44">
        <v>18605</v>
      </c>
      <c r="F70" s="44">
        <v>25</v>
      </c>
      <c r="G70" s="31">
        <f t="shared" si="3"/>
        <v>3726</v>
      </c>
      <c r="H70" s="50">
        <v>1005.54</v>
      </c>
    </row>
    <row r="71" spans="1:11" ht="20.45" customHeight="1" thickBot="1">
      <c r="A71" s="10"/>
      <c r="B71" s="36"/>
      <c r="C71" s="36" t="s">
        <v>53</v>
      </c>
      <c r="D71" s="48">
        <f>SUM(E71:F71)</f>
        <v>34307</v>
      </c>
      <c r="E71" s="49">
        <v>34242</v>
      </c>
      <c r="F71" s="49">
        <v>65</v>
      </c>
      <c r="G71" s="39">
        <f t="shared" si="3"/>
        <v>6862</v>
      </c>
      <c r="H71" s="52">
        <v>1005.54</v>
      </c>
    </row>
    <row r="72" spans="1:11" ht="16.5">
      <c r="D72" s="47"/>
      <c r="E72" s="47"/>
      <c r="F72" s="47"/>
    </row>
    <row r="73" spans="1:11" ht="51" customHeight="1">
      <c r="A73" s="68" t="s">
        <v>49</v>
      </c>
      <c r="B73" s="63"/>
      <c r="C73" s="63"/>
      <c r="D73" s="63"/>
      <c r="E73" s="63"/>
      <c r="F73" s="63"/>
      <c r="G73" s="63"/>
      <c r="H73" s="63"/>
    </row>
  </sheetData>
  <mergeCells count="43"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  <mergeCell ref="A1:D1"/>
    <mergeCell ref="G12:H12"/>
    <mergeCell ref="G13:H13"/>
    <mergeCell ref="G14:H14"/>
    <mergeCell ref="A5:H5"/>
    <mergeCell ref="A3:H3"/>
    <mergeCell ref="A10:A11"/>
    <mergeCell ref="B10:D10"/>
    <mergeCell ref="A38:D38"/>
    <mergeCell ref="A37:H37"/>
    <mergeCell ref="G41:G42"/>
    <mergeCell ref="H41:H42"/>
    <mergeCell ref="A73:H73"/>
    <mergeCell ref="A41:A42"/>
    <mergeCell ref="B41:B42"/>
    <mergeCell ref="C41:C42"/>
    <mergeCell ref="D41:F41"/>
    <mergeCell ref="G35:H35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G33:H33"/>
    <mergeCell ref="G34:H34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scale="91" orientation="portrait" r:id="rId1"/>
  <headerFooter alignWithMargins="0"/>
  <rowBreaks count="1" manualBreakCount="1">
    <brk id="38" max="7" man="1"/>
  </rowBreaks>
  <ignoredErrors>
    <ignoredError sqref="D46:E46 H46 E54:F54 D59:F59 D62:F62 D67:F67 H54 H59 H62 H67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2020-01-02T03:43:56Z</cp:lastPrinted>
  <dcterms:created xsi:type="dcterms:W3CDTF">2007-05-31T01:41:30Z</dcterms:created>
  <dcterms:modified xsi:type="dcterms:W3CDTF">2023-01-02T11:25:10Z</dcterms:modified>
</cp:coreProperties>
</file>